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encmsoly1024\ofm\OFM\Directors_Office\Facilities_Oversight\Modified Pre-design\MPD Final Forms\Current Drafts\"/>
    </mc:Choice>
  </mc:AlternateContent>
  <xr:revisionPtr revIDLastSave="0" documentId="13_ncr:1_{82DCCECA-9390-4314-BB39-013964E4C6AB}" xr6:coauthVersionLast="47" xr6:coauthVersionMax="47" xr10:uidLastSave="{00000000-0000-0000-0000-000000000000}"/>
  <bookViews>
    <workbookView xWindow="-120" yWindow="-120" windowWidth="29040" windowHeight="15840" xr2:uid="{00000000-000D-0000-FFFF-FFFF00000000}"/>
  </bookViews>
  <sheets>
    <sheet name="MPD Form" sheetId="2" r:id="rId1"/>
    <sheet name="Reference Tables" sheetId="3" r:id="rId2"/>
    <sheet name="Equity" sheetId="5" r:id="rId3"/>
  </sheets>
  <definedNames>
    <definedName name="_xlnm.Print_Area" localSheetId="2">Equity!$A$1:$B$24</definedName>
    <definedName name="_xlnm.Print_Area" localSheetId="0">'MPD Form'!$A$1:$M$171</definedName>
    <definedName name="_xlnm.Print_Area" localSheetId="1">'Reference Tables'!$A$1:$M$31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3" l="1"/>
  <c r="A141" i="2" l="1"/>
  <c r="D92" i="2" l="1"/>
  <c r="C95" i="2" l="1"/>
  <c r="C161" i="2"/>
  <c r="B161" i="2"/>
  <c r="A161" i="2"/>
  <c r="G18" i="2"/>
  <c r="C27" i="3"/>
  <c r="J31" i="3"/>
  <c r="I31" i="3"/>
  <c r="G31" i="3"/>
  <c r="F31" i="3"/>
  <c r="F25" i="3"/>
  <c r="D25" i="3" s="1"/>
  <c r="D24" i="3"/>
  <c r="D23" i="3"/>
  <c r="L108" i="2"/>
  <c r="J23" i="2"/>
  <c r="M23" i="2" s="1"/>
  <c r="H15" i="2"/>
  <c r="M24" i="2" l="1"/>
  <c r="K18" i="2"/>
  <c r="F26" i="3"/>
  <c r="D26" i="3" s="1"/>
  <c r="F27" i="3" l="1"/>
  <c r="D94" i="2" s="1"/>
  <c r="D27" i="3"/>
  <c r="D93" i="2" s="1"/>
  <c r="D95" i="2" l="1"/>
  <c r="F94" i="2" l="1"/>
  <c r="L110" i="2"/>
  <c r="F93" i="2"/>
  <c r="F92" i="2"/>
  <c r="F161" i="2" l="1"/>
  <c r="D31" i="3"/>
  <c r="L111" i="2"/>
  <c r="G161" i="2" s="1"/>
  <c r="F95" i="2"/>
  <c r="C130" i="2"/>
  <c r="G130" i="2" s="1"/>
  <c r="J130" i="2" s="1"/>
  <c r="C163" i="2" s="1"/>
  <c r="K31" i="3"/>
  <c r="A31" i="3" l="1"/>
  <c r="I163" i="2"/>
  <c r="L130" i="2"/>
  <c r="L161" i="2" s="1"/>
  <c r="J161" i="2"/>
</calcChain>
</file>

<file path=xl/sharedStrings.xml><?xml version="1.0" encoding="utf-8"?>
<sst xmlns="http://schemas.openxmlformats.org/spreadsheetml/2006/main" count="284" uniqueCount="224">
  <si>
    <t xml:space="preserve">Agency Name </t>
  </si>
  <si>
    <t xml:space="preserve">Contact Person </t>
  </si>
  <si>
    <t xml:space="preserve">Contact Email </t>
  </si>
  <si>
    <t xml:space="preserve">Contact Phone </t>
  </si>
  <si>
    <t xml:space="preserve">Project Title </t>
  </si>
  <si>
    <t xml:space="preserve">Primary Space Type </t>
  </si>
  <si>
    <t xml:space="preserve">Secondary Space Type </t>
  </si>
  <si>
    <t>UFI Number</t>
  </si>
  <si>
    <t>Square Feet</t>
  </si>
  <si>
    <t>City</t>
  </si>
  <si>
    <t>Total Square Feet</t>
  </si>
  <si>
    <t>Lease Cost (Market Rate X SF)</t>
  </si>
  <si>
    <t>Energy (Electricity, Gas, etc.)</t>
  </si>
  <si>
    <t>Other</t>
  </si>
  <si>
    <t>Janitorial Services</t>
  </si>
  <si>
    <t>Subtotal</t>
  </si>
  <si>
    <t>Total Annual Cost</t>
  </si>
  <si>
    <t>Agency Existing Facilities Funds</t>
  </si>
  <si>
    <t xml:space="preserve">Other Operating Funds </t>
  </si>
  <si>
    <t>Future Budget Request</t>
  </si>
  <si>
    <t>DES Fees</t>
  </si>
  <si>
    <t>PROJECT TYPE</t>
  </si>
  <si>
    <t>Technology 
Infrastructure</t>
  </si>
  <si>
    <t>New 
Furniture</t>
  </si>
  <si>
    <t>Moving 
Staff</t>
  </si>
  <si>
    <t>Relocation
Furniture</t>
  </si>
  <si>
    <t>Tenant 
Improvement</t>
  </si>
  <si>
    <t>SPACE TYPE</t>
  </si>
  <si>
    <t>120 - Training</t>
  </si>
  <si>
    <t>270 - Laboratories</t>
  </si>
  <si>
    <t>350 - Conference</t>
  </si>
  <si>
    <t>420 - Library</t>
  </si>
  <si>
    <t>502 - Hearing</t>
  </si>
  <si>
    <t>590 - Other</t>
  </si>
  <si>
    <t>630 - Food Facility</t>
  </si>
  <si>
    <t>710 - IT Communication</t>
  </si>
  <si>
    <t>720 - Shop</t>
  </si>
  <si>
    <t>730 - Storage</t>
  </si>
  <si>
    <t>740 - Vehicle Storage</t>
  </si>
  <si>
    <t>800 - Health Care</t>
  </si>
  <si>
    <t>Total One-Time Cost</t>
  </si>
  <si>
    <t>N/A</t>
  </si>
  <si>
    <t>Standards</t>
  </si>
  <si>
    <t>Conference/shared spaces</t>
  </si>
  <si>
    <t>Baseline User Space Allocation</t>
  </si>
  <si>
    <t>Count</t>
  </si>
  <si>
    <t>SQ FT</t>
  </si>
  <si>
    <t>Program Specific Spaces</t>
  </si>
  <si>
    <t>User space</t>
  </si>
  <si>
    <t>Building Services=15% total</t>
  </si>
  <si>
    <t>Rentable Square Footage Per User 
(rounded to next square foot)</t>
  </si>
  <si>
    <t>Program Specific Spaces Total SQ FT</t>
  </si>
  <si>
    <t>Total Allocated Square Footage</t>
  </si>
  <si>
    <t>Total Rentable Square Footage Per User</t>
  </si>
  <si>
    <t xml:space="preserve">Requested County </t>
  </si>
  <si>
    <t>Lease End Date</t>
  </si>
  <si>
    <t>900 - Residential</t>
  </si>
  <si>
    <t>Describe how you are creating a flexible work environment in 100 words or less. (Exec Order 16-07)</t>
  </si>
  <si>
    <t>Workspace Types</t>
  </si>
  <si>
    <t>Total Count</t>
  </si>
  <si>
    <t>Cubicles</t>
  </si>
  <si>
    <t>Touchdown Spaces</t>
  </si>
  <si>
    <t>Site requirements:</t>
  </si>
  <si>
    <t>Conference Rooms</t>
  </si>
  <si>
    <t>Common Shared Space Types</t>
  </si>
  <si>
    <t xml:space="preserve">Requested Effective Start Date </t>
  </si>
  <si>
    <t>Building 
Security</t>
  </si>
  <si>
    <t>110 - Classroom</t>
  </si>
  <si>
    <t>310 - Office - General</t>
  </si>
  <si>
    <t>312 - Office - Services</t>
  </si>
  <si>
    <t>FISCAL YEAR</t>
  </si>
  <si>
    <t>Annual Cost per Square Foot</t>
  </si>
  <si>
    <t>Current cost based on actual expenditures from previous Fiscal Year</t>
  </si>
  <si>
    <t>Circulation=40% of spaces</t>
  </si>
  <si>
    <t>24 (7/23-6/24)</t>
  </si>
  <si>
    <t>25 (7/24-6/25)</t>
  </si>
  <si>
    <t>26 (7/25-6/26)</t>
  </si>
  <si>
    <t>27 (7/26-6/27)</t>
  </si>
  <si>
    <t>28 (7/27-6/28)</t>
  </si>
  <si>
    <t>29 (7/28-6/29)</t>
  </si>
  <si>
    <t>Printed Name and Title</t>
  </si>
  <si>
    <t>Agency Director or Designee Signature</t>
  </si>
  <si>
    <t>Offices</t>
  </si>
  <si>
    <t>Break Rooms</t>
  </si>
  <si>
    <t>Restrooms</t>
  </si>
  <si>
    <t>Wellness Rooms</t>
  </si>
  <si>
    <t>NEW SPACE</t>
  </si>
  <si>
    <t>Total</t>
  </si>
  <si>
    <t xml:space="preserve">This proposed project is planned to be completed no later than Fiscal Year </t>
  </si>
  <si>
    <t xml:space="preserve">Cancellation Clause Required </t>
  </si>
  <si>
    <t xml:space="preserve">Requested Lease Term (Years) </t>
  </si>
  <si>
    <t>Select all that apply to this project with an X.</t>
  </si>
  <si>
    <t>Lease Number</t>
  </si>
  <si>
    <t>Enter OFM recognized fund source code
(use OFM Fund Reference)</t>
  </si>
  <si>
    <t>I certify that the requested space is necessary, that all information is accurate based on the best available information.  
I acknowledge that my agency is required to report the results of the project to OFM once complete.</t>
  </si>
  <si>
    <t>Enter OFM recognized fund source code 
(use OFM Fund Reference)</t>
  </si>
  <si>
    <t>Agency Financial Manager Signature</t>
  </si>
  <si>
    <t>CONSOLIDATION</t>
  </si>
  <si>
    <t xml:space="preserve">Project Type </t>
  </si>
  <si>
    <t>*Information will be verified by OFM.</t>
  </si>
  <si>
    <t>3:1 ratio of touchdown spaces for those who are Externally Mobile Workers</t>
  </si>
  <si>
    <t>EV
Expense</t>
  </si>
  <si>
    <t>Requested City</t>
  </si>
  <si>
    <t>Fully Remote</t>
  </si>
  <si>
    <t>Objective is to have 80% utilization of workspaces</t>
  </si>
  <si>
    <t>User Space Allocation</t>
  </si>
  <si>
    <t>Less than one day/ad hoc</t>
  </si>
  <si>
    <t>Percent of SQ FT per user type</t>
  </si>
  <si>
    <t>Cost</t>
  </si>
  <si>
    <t>OFM Office Space Market Rate</t>
  </si>
  <si>
    <r>
      <t>Section One: Cu</t>
    </r>
    <r>
      <rPr>
        <b/>
        <sz val="12"/>
        <rFont val="Calibri"/>
        <family val="2"/>
        <scheme val="minor"/>
      </rPr>
      <t>rrent Facility Inform</t>
    </r>
    <r>
      <rPr>
        <b/>
        <sz val="12"/>
        <color theme="1"/>
        <rFont val="Calibri"/>
        <family val="2"/>
        <scheme val="minor"/>
      </rPr>
      <t>ation</t>
    </r>
    <r>
      <rPr>
        <b/>
        <sz val="12"/>
        <rFont val="Calibri"/>
        <family val="2"/>
        <scheme val="minor"/>
      </rPr>
      <t xml:space="preserve"> and Utilization</t>
    </r>
  </si>
  <si>
    <t>Section Two: Project Information</t>
  </si>
  <si>
    <t>Additional Parking</t>
  </si>
  <si>
    <t>Projected Annual Costs</t>
  </si>
  <si>
    <t>*Cost per square foot per year</t>
  </si>
  <si>
    <t>Users</t>
  </si>
  <si>
    <t>Facility Square Feet</t>
  </si>
  <si>
    <t>Square Foot Per User</t>
  </si>
  <si>
    <t>Annual Cost</t>
  </si>
  <si>
    <t>Total Square Footage Per User</t>
  </si>
  <si>
    <t>Externally Mobile</t>
  </si>
  <si>
    <t>Resident</t>
  </si>
  <si>
    <t>Annual Cost per Square Foot Year</t>
  </si>
  <si>
    <t>0 regularly scheduled days</t>
  </si>
  <si>
    <t>Date</t>
  </si>
  <si>
    <t>Six Year Plan</t>
  </si>
  <si>
    <t>YES</t>
  </si>
  <si>
    <t>NO</t>
  </si>
  <si>
    <t>Request Type</t>
  </si>
  <si>
    <t xml:space="preserve">Space Request Type </t>
  </si>
  <si>
    <t>TEMPORARY REQUEST</t>
  </si>
  <si>
    <t>EMERGENCY REQUEST</t>
  </si>
  <si>
    <t>STANDARD GREATER THAN 20,000 SF</t>
  </si>
  <si>
    <t>STANDARD UP TO 20,000 SF</t>
  </si>
  <si>
    <t>Rent and/or Debt Services</t>
  </si>
  <si>
    <t>Water, Sewer, Garbage, Stormwater</t>
  </si>
  <si>
    <t>The total number of offices and cubicles should not exceed the number of Resident Users</t>
  </si>
  <si>
    <t>8-Hour Days</t>
  </si>
  <si>
    <t>Not Participating</t>
  </si>
  <si>
    <t>9-Hour Days</t>
  </si>
  <si>
    <t>10-Hour Days</t>
  </si>
  <si>
    <t xml:space="preserve">Is Space Request part of 23-29 Facilities Six Year Plan </t>
  </si>
  <si>
    <r>
      <t>This tool will calculate total allocated square footage and total square footage per u</t>
    </r>
    <r>
      <rPr>
        <b/>
        <sz val="12"/>
        <rFont val="Calibri"/>
        <family val="2"/>
        <scheme val="minor"/>
      </rPr>
      <t xml:space="preserve">ser. Please use the Telework Schedule Crosswalk tables on the "Reference Tables" Tab. If </t>
    </r>
    <r>
      <rPr>
        <b/>
        <sz val="12"/>
        <color theme="1"/>
        <rFont val="Calibri"/>
        <family val="2"/>
        <scheme val="minor"/>
      </rPr>
      <t>your agency requires program-specific space beyond the standard allocation, enter the type of space and desired square footage, which will be added to the baseline allocation. Agencies must justify the need for any program-specific spaces.  If Allocation is over 20,000 sq ft provide the Life Cycle Cost Model Tool as an addendum to this form.</t>
    </r>
  </si>
  <si>
    <t>One-Time Costs</t>
  </si>
  <si>
    <t>Populate agency requested one-time costs in gray fields. Agency may use OFM auto-populated assumptions located on the "Reference Tables" tab.</t>
  </si>
  <si>
    <t>Reference Tables</t>
  </si>
  <si>
    <t>*Refer to Reference Tables tab for user type definitions.</t>
  </si>
  <si>
    <t>Below is the difference between projected state and current state (projected metrics minus current metrics).</t>
  </si>
  <si>
    <r>
      <rPr>
        <sz val="11"/>
        <rFont val="Calibri"/>
        <family val="2"/>
        <scheme val="minor"/>
      </rPr>
      <t xml:space="preserve">Complete all areas of this form as thoroughly as possible and submit to </t>
    </r>
    <r>
      <rPr>
        <u/>
        <sz val="11"/>
        <color theme="10"/>
        <rFont val="Calibri"/>
        <family val="2"/>
        <scheme val="minor"/>
      </rPr>
      <t>ofmfacilitiesoversig@ofm.wa.gov</t>
    </r>
    <r>
      <rPr>
        <sz val="11"/>
        <rFont val="Calibri"/>
        <family val="2"/>
        <scheme val="minor"/>
      </rPr>
      <t>. For more information, see instructions located on OFM's Space Request (MPD) page.</t>
    </r>
  </si>
  <si>
    <t xml:space="preserve"> </t>
  </si>
  <si>
    <t>Equity Questions for Consideration</t>
  </si>
  <si>
    <t>Equity impacts to under-represented communities</t>
  </si>
  <si>
    <t>What demographic, geographic, and economic groups does the policy, program and potential decision affect?</t>
  </si>
  <si>
    <t>Is the affected group historically or currently under-represented people?</t>
  </si>
  <si>
    <t>Does the agency collect or have a plan to collect performance level data that measures impacts and outcomes of the proposal to historically or currently underserved communities?</t>
  </si>
  <si>
    <t>Populations benefiting from or be burdened by the proposal</t>
  </si>
  <si>
    <t>What is the impact to under-represented people?</t>
  </si>
  <si>
    <t>Does the program or policy expand or contract opportunities and access for individuals who have historically been excluded or underserved?</t>
  </si>
  <si>
    <t>Does the change in policies or practices perpetuate racial disparities and/or institutional racism?</t>
  </si>
  <si>
    <t>Are benefits and resources distributed to communities who need it, and are they accessible?</t>
  </si>
  <si>
    <t>Does the program or policy provide opportunities for participants and leaders or people affected by a policy to address racial disparities and foster racial equity?</t>
  </si>
  <si>
    <t>Strategies to mitigate unintended consequences</t>
  </si>
  <si>
    <t>What are the ways in which the proposal could be modified to enhance positive impacts or reduce negative impacts?</t>
  </si>
  <si>
    <t>Does the program include translating and interpreting communications or services?</t>
  </si>
  <si>
    <t>Are procedures in place to facilitate communication with people who cannot read or have little or no access to technology?</t>
  </si>
  <si>
    <t>Are ADA requirements met or exceeded?</t>
  </si>
  <si>
    <t>Does the program or policy integrate strategies to improve access for immigrants and refugees and under-represented people?</t>
  </si>
  <si>
    <t>Are strategies culturally specific to address the needs of Washingtonians?</t>
  </si>
  <si>
    <t>Whose voices and perspectives were involved or not involved in developing the proposal or in decision making?</t>
  </si>
  <si>
    <t>Are there complementary strategies or proposals that can be implemented to improve outcomes?</t>
  </si>
  <si>
    <t xml:space="preserve">Is this project a collocation with another agency </t>
  </si>
  <si>
    <t>EXPANSION</t>
  </si>
  <si>
    <t>User Type and (HRMS Telework EE Code)*</t>
  </si>
  <si>
    <t>Fully Remote (EP9)</t>
  </si>
  <si>
    <t>Externally Mobile (EP8)</t>
  </si>
  <si>
    <t>Externally Mobile (EP7)</t>
  </si>
  <si>
    <t>Resident (EP5)</t>
  </si>
  <si>
    <t>Resident (EP0)</t>
  </si>
  <si>
    <t>Resident (NP)</t>
  </si>
  <si>
    <t>*Refer to the HRMS data definitions resource guide, Telework (EE), to view the Telework code definitions. Be aware that HRMS captures the time spent teleworking, whereas OFM Facilities Oversight policy refers to the time spent in the office.</t>
  </si>
  <si>
    <t>MyPortal Telework Participation (One Week Period)</t>
  </si>
  <si>
    <t>Telework Crosswalk 8-Hour Days</t>
  </si>
  <si>
    <r>
      <rPr>
        <b/>
        <sz val="11"/>
        <rFont val="Calibri"/>
        <family val="2"/>
        <scheme val="minor"/>
      </rPr>
      <t>MyPortal Telework Participation
(One Week Period)</t>
    </r>
  </si>
  <si>
    <r>
      <rPr>
        <b/>
        <sz val="11"/>
        <rFont val="Calibri"/>
        <family val="2"/>
        <scheme val="minor"/>
      </rPr>
      <t>Planned Days in Office
(Every Two Weeks)</t>
    </r>
  </si>
  <si>
    <t>% in Office (Every Two Weeks)</t>
  </si>
  <si>
    <t>Planned Days in Office (Every Two Weeks)</t>
  </si>
  <si>
    <t>Full time/Near full time remote</t>
  </si>
  <si>
    <t>Less than one day/ ad hoc</t>
  </si>
  <si>
    <t xml:space="preserve">*HRMS Telework EE Code EP6 may be categized as Resident or Externally Mobile depending on the work schedule. </t>
  </si>
  <si>
    <t>Resident (EP6)**</t>
  </si>
  <si>
    <t>Externally Mobile (EP6)**</t>
  </si>
  <si>
    <t>RELOCATION</t>
  </si>
  <si>
    <t>311 - Office - Administrative</t>
  </si>
  <si>
    <t>313 - Office - Project</t>
  </si>
  <si>
    <t>Do you have data, including who is accessing services and who is not, that can help OFM understand the impacts and evaluate the proposal?</t>
  </si>
  <si>
    <t>Who will be affected?</t>
  </si>
  <si>
    <t>What is the condition of your current facility and how does it influence your need for your planned action?</t>
  </si>
  <si>
    <t>What is your preferred facilities solution?</t>
  </si>
  <si>
    <t>If cancellation clause is required, please describe terms and reason it is needed.</t>
  </si>
  <si>
    <t>What are the impacts if this project is not approved?</t>
  </si>
  <si>
    <t>What event has occurred to create the need for this project request?</t>
  </si>
  <si>
    <t>Section Five: Space Allocation</t>
  </si>
  <si>
    <t>Section Six: Proposed Space Utilization</t>
  </si>
  <si>
    <t>Section Seven: Project Annual and One-Time Costs</t>
  </si>
  <si>
    <t>Section Eight: Summary of Changes</t>
  </si>
  <si>
    <t>Section Nine: Agency Authorization</t>
  </si>
  <si>
    <t>4-year net impact to annual cost</t>
  </si>
  <si>
    <t>Overall, project net impact (including one-time costs)</t>
  </si>
  <si>
    <r>
      <rPr>
        <b/>
        <u/>
        <sz val="10"/>
        <color theme="1"/>
        <rFont val="Calibri"/>
        <family val="2"/>
        <scheme val="minor"/>
      </rPr>
      <t>OFM Assumptions:</t>
    </r>
    <r>
      <rPr>
        <b/>
        <sz val="10"/>
        <color theme="1"/>
        <rFont val="Calibri"/>
        <family val="2"/>
        <scheme val="minor"/>
      </rPr>
      <t xml:space="preserve">  </t>
    </r>
    <r>
      <rPr>
        <sz val="10"/>
        <color theme="1"/>
        <rFont val="Calibri"/>
        <family val="2"/>
        <scheme val="minor"/>
      </rPr>
      <t xml:space="preserve">
DES fees based on term and SF.
Tenant Improvements </t>
    </r>
    <r>
      <rPr>
        <sz val="10"/>
        <rFont val="Calibri"/>
        <family val="2"/>
        <scheme val="minor"/>
      </rPr>
      <t>at $150</t>
    </r>
    <r>
      <rPr>
        <sz val="10"/>
        <color theme="1"/>
        <rFont val="Calibri"/>
        <family val="2"/>
        <scheme val="minor"/>
      </rPr>
      <t xml:space="preserve"> per SF.
Technology Infrastructure at $1,500 per workspace (W/S).
New Furniture at $7,000 per W/S.
Relocate existing furniture at $450 per W/S.
Staff moving at $300 per staff (Does not include fully remote users).
Building Security based on size.</t>
    </r>
  </si>
  <si>
    <t xml:space="preserve">How will impacts be mitigated? </t>
  </si>
  <si>
    <t xml:space="preserve">Answer the following equity questions below.  Please reference the "Equity" Tab for additional questions to consider while planning the project. 
Which communities are impacted by this project and the services provided by the facility? Include both demographic and geographic communities. </t>
  </si>
  <si>
    <t>Section Three: Project Business Case and Alternatives</t>
  </si>
  <si>
    <t>8L Adjustment</t>
  </si>
  <si>
    <t>314 - Office - Field</t>
  </si>
  <si>
    <r>
      <t>Descr</t>
    </r>
    <r>
      <rPr>
        <b/>
        <sz val="11"/>
        <rFont val="Calibri"/>
        <family val="2"/>
        <scheme val="minor"/>
      </rPr>
      <t>ibe two</t>
    </r>
    <r>
      <rPr>
        <b/>
        <sz val="11"/>
        <color theme="1"/>
        <rFont val="Calibri"/>
        <family val="2"/>
        <scheme val="minor"/>
      </rPr>
      <t xml:space="preserve"> alternative facility solutions considered for this project in 100 words or less. </t>
    </r>
  </si>
  <si>
    <t>Example: client lobby</t>
  </si>
  <si>
    <t xml:space="preserve">Example: interview room x 2 </t>
  </si>
  <si>
    <t>Example: client restroom</t>
  </si>
  <si>
    <t>Example: locked storage</t>
  </si>
  <si>
    <t>Example: warehouse</t>
  </si>
  <si>
    <r>
      <rPr>
        <b/>
        <sz val="14"/>
        <color theme="1"/>
        <rFont val="Calibri"/>
        <family val="2"/>
      </rPr>
      <t>State of Washington</t>
    </r>
    <r>
      <rPr>
        <b/>
        <sz val="12"/>
        <color theme="1"/>
        <rFont val="Calibri"/>
        <family val="2"/>
        <scheme val="minor"/>
      </rPr>
      <t xml:space="preserve">
Modified Pre-Design (MPD) Form
</t>
    </r>
    <r>
      <rPr>
        <b/>
        <sz val="10"/>
        <color theme="1"/>
        <rFont val="Calibri"/>
        <family val="2"/>
        <scheme val="minor"/>
      </rPr>
      <t xml:space="preserve"> Last updated: </t>
    </r>
    <r>
      <rPr>
        <b/>
        <sz val="10"/>
        <rFont val="Calibri"/>
        <family val="2"/>
        <scheme val="minor"/>
      </rPr>
      <t>April 2024</t>
    </r>
  </si>
  <si>
    <r>
      <rPr>
        <b/>
        <u/>
        <sz val="10"/>
        <color theme="1"/>
        <rFont val="Calibri"/>
        <family val="2"/>
        <scheme val="minor"/>
      </rPr>
      <t xml:space="preserve">Agency Assumptions:
</t>
    </r>
    <r>
      <rPr>
        <sz val="10"/>
        <color theme="1"/>
        <rFont val="Calibri"/>
        <family val="2"/>
        <scheme val="minor"/>
      </rPr>
      <t xml:space="preserve">
</t>
    </r>
  </si>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</sst>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m/d/yyyy;@"/>
    <numFmt numFmtId="165" formatCode="&quot;$&quot;#,##0"/>
    <numFmt numFmtId="166" formatCode="&quot;$&quot;#,##0.00"/>
  </numFmts>
  <fonts count="34"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14"/>
      <color theme="1"/>
      <name val="Calibri"/>
      <family val="2"/>
      <scheme val="minor"/>
    </font>
    <font>
      <i/>
      <sz val="11"/>
      <color theme="1"/>
      <name val="Calibri"/>
      <family val="2"/>
      <scheme val="minor"/>
    </font>
    <font>
      <b/>
      <sz val="11"/>
      <color theme="1"/>
      <name val="Calibri"/>
      <family val="2"/>
    </font>
    <font>
      <sz val="11"/>
      <color rgb="FFFF0000"/>
      <name val="Calibri"/>
      <family val="2"/>
      <scheme val="minor"/>
    </font>
    <font>
      <sz val="11"/>
      <name val="Calibri"/>
      <family val="2"/>
      <scheme val="minor"/>
    </font>
    <font>
      <sz val="12"/>
      <name val="Calibri"/>
      <family val="2"/>
      <scheme val="minor"/>
    </font>
    <font>
      <b/>
      <i/>
      <sz val="12"/>
      <color theme="1"/>
      <name val="Calibri"/>
      <family val="2"/>
      <scheme val="minor"/>
    </font>
    <font>
      <b/>
      <sz val="14"/>
      <color theme="1"/>
      <name val="Calibri"/>
      <family val="2"/>
    </font>
    <font>
      <u/>
      <sz val="11"/>
      <color theme="10"/>
      <name val="Calibri"/>
      <family val="2"/>
      <scheme val="minor"/>
    </font>
    <font>
      <b/>
      <sz val="12"/>
      <name val="Calibri"/>
      <family val="2"/>
      <scheme val="minor"/>
    </font>
    <font>
      <i/>
      <sz val="10"/>
      <color theme="1"/>
      <name val="Calibri"/>
      <family val="2"/>
      <scheme val="minor"/>
    </font>
    <font>
      <b/>
      <u/>
      <sz val="10"/>
      <color theme="1"/>
      <name val="Calibri"/>
      <family val="2"/>
      <scheme val="minor"/>
    </font>
    <font>
      <sz val="8"/>
      <color rgb="FF000000"/>
      <name val="Segoe UI"/>
      <family val="2"/>
    </font>
    <font>
      <sz val="12"/>
      <color rgb="FFFF0000"/>
      <name val="Calibri"/>
      <family val="2"/>
      <scheme val="minor"/>
    </font>
    <font>
      <b/>
      <i/>
      <sz val="11"/>
      <color theme="1"/>
      <name val="Calibri"/>
      <family val="2"/>
      <scheme val="minor"/>
    </font>
    <font>
      <b/>
      <sz val="12"/>
      <color rgb="FFFF0000"/>
      <name val="Calibri"/>
      <family val="2"/>
      <scheme val="minor"/>
    </font>
    <font>
      <b/>
      <sz val="11"/>
      <name val="Calibri"/>
      <family val="2"/>
      <scheme val="minor"/>
    </font>
    <font>
      <sz val="10"/>
      <name val="Calibri"/>
      <family val="2"/>
      <scheme val="minor"/>
    </font>
    <font>
      <b/>
      <sz val="11"/>
      <color rgb="FFFF0000"/>
      <name val="Calibri"/>
      <family val="2"/>
      <scheme val="minor"/>
    </font>
    <font>
      <sz val="7"/>
      <color rgb="FF575757"/>
      <name val="Open Sans"/>
      <family val="2"/>
    </font>
    <font>
      <b/>
      <u/>
      <sz val="11"/>
      <color theme="10"/>
      <name val="Calibri"/>
      <family val="2"/>
      <scheme val="minor"/>
    </font>
    <font>
      <b/>
      <sz val="20"/>
      <color theme="1"/>
      <name val="Calibri"/>
      <family val="2"/>
      <scheme val="minor"/>
    </font>
    <font>
      <sz val="10"/>
      <color rgb="FF000000"/>
      <name val="Times New Roman"/>
      <family val="1"/>
    </font>
    <font>
      <b/>
      <sz val="20"/>
      <name val="Calibri"/>
      <family val="2"/>
      <scheme val="minor"/>
    </font>
    <font>
      <i/>
      <sz val="11"/>
      <name val="Calibri"/>
      <family val="2"/>
      <scheme val="minor"/>
    </font>
    <font>
      <i/>
      <sz val="9"/>
      <color theme="1"/>
      <name val="Calibri"/>
      <family val="2"/>
      <scheme val="minor"/>
    </font>
    <font>
      <b/>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indexed="65"/>
        <bgColor indexed="64"/>
      </patternFill>
    </fill>
    <fill>
      <patternFill patternType="solid">
        <fgColor theme="2" tint="-9.9978637043366805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rgb="FF000000"/>
      </right>
      <top style="medium">
        <color indexed="64"/>
      </top>
      <bottom/>
      <diagonal/>
    </border>
    <border>
      <left style="thin">
        <color rgb="FF000000"/>
      </left>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thin">
        <color rgb="FF000000"/>
      </top>
      <bottom/>
      <diagonal/>
    </border>
  </borders>
  <cellStyleXfs count="6">
    <xf numFmtId="0" fontId="0" fillId="0" borderId="0"/>
    <xf numFmtId="43" fontId="1" fillId="0" borderId="0" applyFont="0" applyFill="0" applyBorder="0" applyAlignment="0" applyProtection="0"/>
    <xf numFmtId="0" fontId="15"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9" fillId="0" borderId="0"/>
  </cellStyleXfs>
  <cellXfs count="370">
    <xf numFmtId="0" fontId="0" fillId="0" borderId="0" xfId="0"/>
    <xf numFmtId="3" fontId="0" fillId="2" borderId="1" xfId="1" applyNumberFormat="1" applyFont="1" applyFill="1" applyBorder="1" applyAlignment="1" applyProtection="1">
      <protection hidden="1"/>
    </xf>
    <xf numFmtId="3" fontId="0" fillId="2" borderId="0" xfId="0" applyNumberFormat="1" applyFill="1" applyProtection="1">
      <protection hidden="1"/>
    </xf>
    <xf numFmtId="0" fontId="0" fillId="2" borderId="0" xfId="0" applyFill="1" applyProtection="1">
      <protection hidden="1"/>
    </xf>
    <xf numFmtId="0" fontId="0" fillId="0" borderId="0" xfId="0" applyProtection="1">
      <protection hidden="1"/>
    </xf>
    <xf numFmtId="1" fontId="0" fillId="2" borderId="0" xfId="0" applyNumberFormat="1" applyFill="1" applyProtection="1">
      <protection hidden="1"/>
    </xf>
    <xf numFmtId="0" fontId="3" fillId="2" borderId="0" xfId="0" applyFont="1" applyFill="1" applyAlignment="1" applyProtection="1">
      <alignment horizontal="center"/>
      <protection hidden="1"/>
    </xf>
    <xf numFmtId="3" fontId="0" fillId="3" borderId="1" xfId="1" applyNumberFormat="1" applyFont="1" applyFill="1" applyBorder="1" applyAlignment="1" applyProtection="1">
      <alignment horizontal="right"/>
      <protection locked="0"/>
    </xf>
    <xf numFmtId="0" fontId="4" fillId="0" borderId="10" xfId="0" applyFont="1" applyBorder="1" applyAlignment="1" applyProtection="1">
      <alignment horizontal="right"/>
      <protection hidden="1"/>
    </xf>
    <xf numFmtId="49" fontId="0" fillId="0" borderId="0" xfId="1" applyNumberFormat="1" applyFont="1" applyFill="1" applyBorder="1" applyAlignment="1" applyProtection="1">
      <alignment horizontal="center"/>
      <protection hidden="1"/>
    </xf>
    <xf numFmtId="3" fontId="0" fillId="0" borderId="0" xfId="1" applyNumberFormat="1" applyFont="1" applyFill="1" applyBorder="1" applyAlignment="1" applyProtection="1">
      <alignment horizontal="center"/>
      <protection hidden="1"/>
    </xf>
    <xf numFmtId="9" fontId="0" fillId="0" borderId="1" xfId="3" applyFont="1" applyFill="1" applyBorder="1" applyAlignment="1" applyProtection="1">
      <protection hidden="1"/>
    </xf>
    <xf numFmtId="3" fontId="6" fillId="0" borderId="1" xfId="0" applyNumberFormat="1" applyFont="1" applyBorder="1" applyProtection="1">
      <protection hidden="1"/>
    </xf>
    <xf numFmtId="0" fontId="10" fillId="0" borderId="0" xfId="0" applyFont="1" applyProtection="1">
      <protection hidden="1"/>
    </xf>
    <xf numFmtId="0" fontId="8" fillId="0" borderId="0" xfId="0" applyFont="1" applyProtection="1">
      <protection hidden="1"/>
    </xf>
    <xf numFmtId="0" fontId="0" fillId="0" borderId="0" xfId="0" applyAlignment="1" applyProtection="1">
      <alignment horizontal="center" vertical="center"/>
      <protection hidden="1"/>
    </xf>
    <xf numFmtId="166" fontId="0" fillId="0" borderId="1" xfId="4" applyNumberFormat="1" applyFont="1" applyFill="1" applyBorder="1" applyAlignment="1" applyProtection="1">
      <alignment horizontal="center"/>
      <protection hidden="1"/>
    </xf>
    <xf numFmtId="166" fontId="0" fillId="0" borderId="1" xfId="4" applyNumberFormat="1" applyFont="1" applyFill="1" applyBorder="1" applyProtection="1">
      <protection hidden="1"/>
    </xf>
    <xf numFmtId="0" fontId="6" fillId="0" borderId="0" xfId="0" applyFont="1" applyProtection="1">
      <protection hidden="1"/>
    </xf>
    <xf numFmtId="0" fontId="6" fillId="0" borderId="0" xfId="0" applyFont="1" applyAlignment="1" applyProtection="1">
      <alignment wrapText="1"/>
      <protection hidden="1"/>
    </xf>
    <xf numFmtId="9" fontId="0" fillId="0" borderId="0" xfId="3" applyFont="1" applyFill="1" applyBorder="1" applyAlignment="1" applyProtection="1">
      <protection hidden="1"/>
    </xf>
    <xf numFmtId="9" fontId="0" fillId="0" borderId="0" xfId="3" applyFont="1" applyFill="1" applyBorder="1" applyAlignment="1" applyProtection="1">
      <alignment vertical="center" wrapText="1"/>
      <protection hidden="1"/>
    </xf>
    <xf numFmtId="9" fontId="6" fillId="0" borderId="0" xfId="3" applyFont="1" applyFill="1" applyBorder="1" applyAlignment="1" applyProtection="1">
      <protection hidden="1"/>
    </xf>
    <xf numFmtId="1" fontId="9" fillId="0" borderId="0" xfId="0" applyNumberFormat="1" applyFont="1" applyAlignment="1" applyProtection="1">
      <alignment horizontal="center" vertical="center" wrapText="1"/>
      <protection hidden="1"/>
    </xf>
    <xf numFmtId="3" fontId="0" fillId="0" borderId="0" xfId="0" applyNumberFormat="1" applyAlignment="1" applyProtection="1">
      <alignment horizontal="right"/>
      <protection hidden="1"/>
    </xf>
    <xf numFmtId="3" fontId="6" fillId="0" borderId="0" xfId="0" applyNumberFormat="1" applyFont="1" applyAlignment="1" applyProtection="1">
      <alignment horizontal="right"/>
      <protection hidden="1"/>
    </xf>
    <xf numFmtId="49" fontId="10" fillId="0" borderId="0" xfId="0" applyNumberFormat="1" applyFont="1" applyProtection="1">
      <protection hidden="1"/>
    </xf>
    <xf numFmtId="0" fontId="10" fillId="0" borderId="0" xfId="0" applyFont="1" applyAlignment="1" applyProtection="1">
      <alignment horizontal="center" vertical="center"/>
      <protection hidden="1"/>
    </xf>
    <xf numFmtId="0" fontId="22" fillId="0" borderId="0" xfId="0" applyFont="1" applyAlignment="1" applyProtection="1">
      <alignment horizontal="left" vertical="center" wrapText="1"/>
      <protection hidden="1"/>
    </xf>
    <xf numFmtId="0" fontId="20" fillId="0" borderId="0" xfId="0" applyFont="1" applyProtection="1">
      <protection hidden="1"/>
    </xf>
    <xf numFmtId="0" fontId="22" fillId="0" borderId="0" xfId="0" applyFont="1" applyAlignment="1" applyProtection="1">
      <alignment horizontal="center"/>
      <protection hidden="1"/>
    </xf>
    <xf numFmtId="0" fontId="25" fillId="0" borderId="0" xfId="0" applyFont="1" applyProtection="1">
      <protection hidden="1"/>
    </xf>
    <xf numFmtId="3" fontId="0" fillId="0" borderId="0" xfId="1" applyNumberFormat="1" applyFont="1" applyFill="1" applyBorder="1" applyAlignment="1" applyProtection="1">
      <protection hidden="1"/>
    </xf>
    <xf numFmtId="0" fontId="4" fillId="0" borderId="0" xfId="0" applyFont="1" applyProtection="1">
      <protection hidden="1"/>
    </xf>
    <xf numFmtId="0" fontId="4" fillId="0" borderId="0" xfId="0" applyFont="1" applyAlignment="1" applyProtection="1">
      <alignment horizontal="right"/>
      <protection hidden="1"/>
    </xf>
    <xf numFmtId="3" fontId="4" fillId="0" borderId="0" xfId="1" applyNumberFormat="1" applyFont="1" applyFill="1" applyBorder="1" applyAlignment="1" applyProtection="1">
      <alignment horizontal="right"/>
      <protection hidden="1"/>
    </xf>
    <xf numFmtId="0" fontId="0" fillId="0" borderId="0" xfId="0" applyAlignment="1" applyProtection="1">
      <alignment horizontal="left"/>
      <protection hidden="1"/>
    </xf>
    <xf numFmtId="9" fontId="0" fillId="0" borderId="1" xfId="3" applyFont="1" applyFill="1" applyBorder="1" applyAlignment="1" applyProtection="1">
      <alignment vertical="center" wrapText="1"/>
      <protection hidden="1"/>
    </xf>
    <xf numFmtId="9" fontId="6" fillId="0" borderId="1" xfId="3" applyFont="1" applyFill="1" applyBorder="1" applyAlignment="1" applyProtection="1">
      <protection hidden="1"/>
    </xf>
    <xf numFmtId="1" fontId="0" fillId="0" borderId="0" xfId="0" applyNumberFormat="1" applyAlignment="1" applyProtection="1">
      <alignment horizontal="left"/>
      <protection hidden="1"/>
    </xf>
    <xf numFmtId="0" fontId="3" fillId="0" borderId="0" xfId="0" applyFont="1" applyProtection="1">
      <protection hidden="1"/>
    </xf>
    <xf numFmtId="0" fontId="2" fillId="0" borderId="0" xfId="0" applyFont="1" applyAlignment="1" applyProtection="1">
      <alignment horizontal="center"/>
      <protection hidden="1"/>
    </xf>
    <xf numFmtId="1" fontId="0" fillId="0" borderId="0" xfId="0" applyNumberFormat="1" applyAlignment="1" applyProtection="1">
      <alignment horizontal="center"/>
      <protection hidden="1"/>
    </xf>
    <xf numFmtId="0" fontId="0" fillId="0" borderId="0" xfId="0" applyAlignment="1" applyProtection="1">
      <alignment wrapText="1"/>
      <protection hidden="1"/>
    </xf>
    <xf numFmtId="0" fontId="0" fillId="0" borderId="0" xfId="0" applyAlignment="1" applyProtection="1">
      <alignment horizontal="center"/>
      <protection hidden="1"/>
    </xf>
    <xf numFmtId="0" fontId="6" fillId="0" borderId="0" xfId="0" applyFont="1" applyAlignment="1" applyProtection="1">
      <alignment horizontal="center"/>
      <protection hidden="1"/>
    </xf>
    <xf numFmtId="3" fontId="0" fillId="0" borderId="1" xfId="0" applyNumberFormat="1" applyBorder="1" applyAlignment="1" applyProtection="1">
      <alignment horizontal="center"/>
      <protection hidden="1"/>
    </xf>
    <xf numFmtId="0" fontId="2" fillId="0" borderId="0" xfId="0" applyFont="1" applyProtection="1">
      <protection hidden="1"/>
    </xf>
    <xf numFmtId="0" fontId="3" fillId="0" borderId="0" xfId="0" applyFont="1" applyAlignment="1" applyProtection="1">
      <alignment horizontal="left" vertical="center" wrapText="1"/>
      <protection hidden="1"/>
    </xf>
    <xf numFmtId="14" fontId="0" fillId="0" borderId="0" xfId="0" applyNumberFormat="1" applyProtection="1">
      <protection hidden="1"/>
    </xf>
    <xf numFmtId="0" fontId="15" fillId="0" borderId="0" xfId="2" applyFill="1" applyProtection="1">
      <protection hidden="1"/>
    </xf>
    <xf numFmtId="166" fontId="0" fillId="0" borderId="1" xfId="0" applyNumberFormat="1" applyBorder="1" applyProtection="1">
      <protection hidden="1"/>
    </xf>
    <xf numFmtId="14" fontId="11" fillId="3" borderId="1" xfId="0" applyNumberFormat="1" applyFont="1" applyFill="1" applyBorder="1" applyAlignment="1" applyProtection="1">
      <alignment horizontal="left"/>
      <protection locked="0"/>
    </xf>
    <xf numFmtId="1" fontId="11" fillId="3" borderId="1" xfId="0" applyNumberFormat="1" applyFont="1" applyFill="1" applyBorder="1" applyAlignment="1" applyProtection="1">
      <alignment horizontal="left"/>
      <protection locked="0"/>
    </xf>
    <xf numFmtId="0" fontId="3" fillId="0" borderId="0" xfId="0" applyFont="1" applyAlignment="1" applyProtection="1">
      <alignment horizontal="center"/>
      <protection hidden="1"/>
    </xf>
    <xf numFmtId="0" fontId="6" fillId="0" borderId="1" xfId="0" applyFont="1" applyBorder="1" applyAlignment="1" applyProtection="1">
      <alignment horizontal="center" vertical="center"/>
      <protection hidden="1"/>
    </xf>
    <xf numFmtId="0" fontId="6" fillId="0" borderId="1" xfId="0" applyFont="1" applyBorder="1" applyAlignment="1" applyProtection="1">
      <alignment horizontal="center"/>
      <protection hidden="1"/>
    </xf>
    <xf numFmtId="0" fontId="6" fillId="0" borderId="2" xfId="0" applyFont="1" applyBorder="1" applyAlignment="1" applyProtection="1">
      <alignment horizontal="center"/>
      <protection hidden="1"/>
    </xf>
    <xf numFmtId="0" fontId="3" fillId="0" borderId="5" xfId="0" applyFont="1" applyBorder="1" applyAlignment="1" applyProtection="1">
      <alignment horizontal="center"/>
      <protection hidden="1"/>
    </xf>
    <xf numFmtId="0" fontId="2" fillId="0" borderId="0" xfId="0" applyFont="1" applyAlignment="1" applyProtection="1">
      <alignment horizontal="right"/>
      <protection hidden="1"/>
    </xf>
    <xf numFmtId="0" fontId="12" fillId="0" borderId="0" xfId="0" applyFont="1" applyAlignment="1" applyProtection="1">
      <alignment horizontal="right"/>
      <protection hidden="1"/>
    </xf>
    <xf numFmtId="0" fontId="3" fillId="0" borderId="0" xfId="0" applyFont="1" applyAlignment="1" applyProtection="1">
      <alignment horizontal="right" wrapText="1"/>
      <protection hidden="1"/>
    </xf>
    <xf numFmtId="0" fontId="5" fillId="0" borderId="1" xfId="0" applyFont="1" applyBorder="1" applyAlignment="1" applyProtection="1">
      <alignment horizontal="center" vertical="center" wrapText="1"/>
      <protection hidden="1"/>
    </xf>
    <xf numFmtId="0" fontId="6" fillId="0" borderId="0" xfId="0" applyFont="1" applyAlignment="1" applyProtection="1">
      <alignment horizontal="left"/>
      <protection hidden="1"/>
    </xf>
    <xf numFmtId="0" fontId="6" fillId="0" borderId="0" xfId="0" applyFont="1" applyAlignment="1" applyProtection="1">
      <alignment horizontal="center" vertical="center" wrapText="1"/>
      <protection hidden="1"/>
    </xf>
    <xf numFmtId="0" fontId="0" fillId="0" borderId="0" xfId="0" applyAlignment="1" applyProtection="1">
      <alignment horizontal="right"/>
      <protection hidden="1"/>
    </xf>
    <xf numFmtId="0" fontId="11" fillId="0" borderId="0" xfId="0" applyFont="1" applyAlignment="1" applyProtection="1">
      <alignment horizontal="right"/>
      <protection hidden="1"/>
    </xf>
    <xf numFmtId="49" fontId="11" fillId="3" borderId="1" xfId="0" applyNumberFormat="1" applyFont="1" applyFill="1" applyBorder="1" applyAlignment="1" applyProtection="1">
      <alignment horizontal="left"/>
      <protection locked="0"/>
    </xf>
    <xf numFmtId="3" fontId="0" fillId="3" borderId="1" xfId="0" applyNumberFormat="1" applyFill="1" applyBorder="1" applyProtection="1">
      <protection locked="0"/>
    </xf>
    <xf numFmtId="0" fontId="6" fillId="0" borderId="1" xfId="0" applyFont="1" applyBorder="1" applyAlignment="1" applyProtection="1">
      <alignment horizontal="center" vertical="center" wrapText="1"/>
      <protection hidden="1"/>
    </xf>
    <xf numFmtId="165" fontId="5" fillId="0" borderId="1" xfId="0" applyNumberFormat="1" applyFont="1" applyBorder="1" applyAlignment="1" applyProtection="1">
      <alignment horizontal="center" vertical="center" wrapText="1"/>
      <protection hidden="1"/>
    </xf>
    <xf numFmtId="166" fontId="5" fillId="0" borderId="1" xfId="0" applyNumberFormat="1" applyFont="1" applyBorder="1" applyAlignment="1" applyProtection="1">
      <alignment horizontal="center" vertical="center" wrapText="1"/>
      <protection hidden="1"/>
    </xf>
    <xf numFmtId="1" fontId="0" fillId="0" borderId="0" xfId="0" applyNumberFormat="1" applyAlignment="1">
      <alignment horizontal="center"/>
    </xf>
    <xf numFmtId="49" fontId="0" fillId="0" borderId="0" xfId="0" applyNumberFormat="1" applyAlignment="1">
      <alignment horizontal="left"/>
    </xf>
    <xf numFmtId="9" fontId="0" fillId="0" borderId="0" xfId="1" applyNumberFormat="1" applyFont="1" applyFill="1" applyBorder="1" applyAlignment="1" applyProtection="1">
      <alignment horizontal="center"/>
    </xf>
    <xf numFmtId="0" fontId="2" fillId="0" borderId="0" xfId="0" applyFont="1" applyAlignment="1">
      <alignment horizontal="center"/>
    </xf>
    <xf numFmtId="164" fontId="11" fillId="0" borderId="0" xfId="0" applyNumberFormat="1" applyFont="1" applyAlignment="1">
      <alignment horizontal="center"/>
    </xf>
    <xf numFmtId="49" fontId="0" fillId="0" borderId="0" xfId="0" applyNumberFormat="1"/>
    <xf numFmtId="0" fontId="0" fillId="0" borderId="0" xfId="0" applyAlignment="1">
      <alignment horizontal="left"/>
    </xf>
    <xf numFmtId="0" fontId="0" fillId="0" borderId="0" xfId="0" applyAlignment="1">
      <alignment horizontal="center"/>
    </xf>
    <xf numFmtId="0" fontId="0" fillId="5" borderId="0" xfId="0" applyFill="1" applyAlignment="1">
      <alignment horizontal="center" vertical="top" wrapText="1"/>
    </xf>
    <xf numFmtId="1" fontId="0" fillId="0" borderId="0" xfId="0" applyNumberFormat="1"/>
    <xf numFmtId="0" fontId="7" fillId="0" borderId="0" xfId="0" applyFont="1" applyAlignment="1">
      <alignment horizontal="center" vertical="center"/>
    </xf>
    <xf numFmtId="0" fontId="13" fillId="0" borderId="0" xfId="0" applyFont="1" applyAlignment="1">
      <alignment horizontal="center" vertical="center"/>
    </xf>
    <xf numFmtId="0" fontId="26" fillId="0" borderId="0" xfId="0" applyFont="1"/>
    <xf numFmtId="166" fontId="0" fillId="3" borderId="1" xfId="1" applyNumberFormat="1" applyFont="1" applyFill="1" applyBorder="1" applyAlignment="1" applyProtection="1">
      <alignment horizontal="center"/>
      <protection locked="0" hidden="1"/>
    </xf>
    <xf numFmtId="165" fontId="0" fillId="3" borderId="1" xfId="0" applyNumberFormat="1" applyFill="1" applyBorder="1" applyAlignment="1" applyProtection="1">
      <alignment horizontal="right"/>
      <protection locked="0" hidden="1"/>
    </xf>
    <xf numFmtId="3" fontId="0" fillId="3" borderId="1" xfId="0" applyNumberFormat="1" applyFill="1" applyBorder="1" applyAlignment="1" applyProtection="1">
      <alignment horizontal="center" vertical="center"/>
      <protection locked="0"/>
    </xf>
    <xf numFmtId="3" fontId="0" fillId="0" borderId="0" xfId="0" applyNumberFormat="1" applyAlignment="1" applyProtection="1">
      <alignment horizontal="center" vertical="center"/>
      <protection hidden="1"/>
    </xf>
    <xf numFmtId="0" fontId="17" fillId="0" borderId="0" xfId="0" applyFont="1" applyProtection="1">
      <protection hidden="1"/>
    </xf>
    <xf numFmtId="3" fontId="0" fillId="0" borderId="0" xfId="0" applyNumberFormat="1" applyAlignment="1" applyProtection="1">
      <alignment horizontal="center"/>
      <protection hidden="1"/>
    </xf>
    <xf numFmtId="3" fontId="0" fillId="0" borderId="0" xfId="0" applyNumberFormat="1" applyAlignment="1">
      <alignment horizontal="center" vertical="center"/>
    </xf>
    <xf numFmtId="49" fontId="0" fillId="0" borderId="0" xfId="0" applyNumberFormat="1" applyAlignment="1" applyProtection="1">
      <alignment horizontal="left"/>
      <protection hidden="1"/>
    </xf>
    <xf numFmtId="0" fontId="8" fillId="0" borderId="0" xfId="0" applyFont="1" applyAlignment="1" applyProtection="1">
      <alignment horizontal="left" vertical="center"/>
      <protection hidden="1"/>
    </xf>
    <xf numFmtId="6" fontId="0" fillId="3" borderId="1" xfId="0" applyNumberFormat="1" applyFill="1" applyBorder="1" applyAlignment="1" applyProtection="1">
      <alignment horizontal="center" wrapText="1"/>
      <protection locked="0"/>
    </xf>
    <xf numFmtId="0" fontId="10" fillId="0" borderId="0" xfId="0" applyFont="1" applyAlignment="1" applyProtection="1">
      <alignment vertical="center"/>
      <protection hidden="1"/>
    </xf>
    <xf numFmtId="0" fontId="0" fillId="0" borderId="0" xfId="0" applyAlignment="1" applyProtection="1">
      <alignment vertical="center"/>
      <protection hidden="1"/>
    </xf>
    <xf numFmtId="0" fontId="11" fillId="0" borderId="0" xfId="0" applyFont="1" applyProtection="1">
      <protection hidden="1"/>
    </xf>
    <xf numFmtId="0" fontId="23" fillId="0" borderId="0" xfId="0" applyFont="1" applyAlignment="1" applyProtection="1">
      <alignment horizontal="center" vertical="center"/>
      <protection hidden="1"/>
    </xf>
    <xf numFmtId="49" fontId="11" fillId="0" borderId="0" xfId="1" applyNumberFormat="1" applyFont="1" applyFill="1" applyBorder="1" applyAlignment="1" applyProtection="1">
      <alignment horizontal="center"/>
      <protection hidden="1"/>
    </xf>
    <xf numFmtId="9" fontId="11" fillId="0" borderId="0" xfId="1" applyNumberFormat="1" applyFont="1" applyFill="1" applyBorder="1" applyAlignment="1" applyProtection="1">
      <alignment horizontal="center"/>
      <protection hidden="1"/>
    </xf>
    <xf numFmtId="3" fontId="11" fillId="0" borderId="0" xfId="1" applyNumberFormat="1" applyFont="1" applyFill="1" applyBorder="1" applyAlignment="1" applyProtection="1">
      <alignment horizontal="center"/>
      <protection hidden="1"/>
    </xf>
    <xf numFmtId="3" fontId="11" fillId="0" borderId="1" xfId="0" applyNumberFormat="1" applyFont="1" applyBorder="1" applyAlignment="1" applyProtection="1">
      <alignment horizontal="right"/>
      <protection hidden="1"/>
    </xf>
    <xf numFmtId="3" fontId="11" fillId="0" borderId="23" xfId="0" applyNumberFormat="1" applyFont="1" applyBorder="1" applyAlignment="1" applyProtection="1">
      <alignment horizontal="right"/>
      <protection hidden="1"/>
    </xf>
    <xf numFmtId="3" fontId="23" fillId="0" borderId="24" xfId="0" applyNumberFormat="1" applyFont="1" applyBorder="1" applyAlignment="1" applyProtection="1">
      <alignment horizontal="right"/>
      <protection hidden="1"/>
    </xf>
    <xf numFmtId="3" fontId="23" fillId="0" borderId="25" xfId="0" applyNumberFormat="1" applyFont="1" applyBorder="1" applyAlignment="1" applyProtection="1">
      <alignment horizontal="right"/>
      <protection hidden="1"/>
    </xf>
    <xf numFmtId="0" fontId="23" fillId="0" borderId="37" xfId="0" applyFont="1" applyBorder="1" applyAlignment="1" applyProtection="1">
      <alignment horizontal="center" vertical="center" wrapText="1"/>
      <protection hidden="1"/>
    </xf>
    <xf numFmtId="165" fontId="23" fillId="0" borderId="37" xfId="0" applyNumberFormat="1" applyFont="1" applyBorder="1" applyAlignment="1" applyProtection="1">
      <alignment horizontal="center" vertical="center" wrapText="1"/>
      <protection hidden="1"/>
    </xf>
    <xf numFmtId="166" fontId="23" fillId="0" borderId="37" xfId="0" applyNumberFormat="1" applyFont="1" applyBorder="1" applyAlignment="1" applyProtection="1">
      <alignment horizontal="center" vertical="center" wrapText="1"/>
      <protection hidden="1"/>
    </xf>
    <xf numFmtId="166" fontId="23" fillId="0" borderId="40" xfId="0" applyNumberFormat="1" applyFont="1" applyBorder="1" applyAlignment="1" applyProtection="1">
      <alignment horizontal="center" vertical="center" wrapText="1"/>
      <protection hidden="1"/>
    </xf>
    <xf numFmtId="165" fontId="11" fillId="0" borderId="24" xfId="0" applyNumberFormat="1" applyFont="1" applyBorder="1" applyAlignment="1" applyProtection="1">
      <alignment horizontal="right"/>
      <protection hidden="1"/>
    </xf>
    <xf numFmtId="165" fontId="11" fillId="0" borderId="25" xfId="0" applyNumberFormat="1" applyFont="1" applyBorder="1" applyAlignment="1" applyProtection="1">
      <alignment horizontal="right"/>
      <protection hidden="1"/>
    </xf>
    <xf numFmtId="0" fontId="0" fillId="0" borderId="0" xfId="0" applyAlignment="1" applyProtection="1">
      <alignment horizontal="left" wrapText="1"/>
      <protection hidden="1"/>
    </xf>
    <xf numFmtId="0" fontId="0" fillId="0" borderId="1" xfId="0" applyBorder="1" applyAlignment="1" applyProtection="1">
      <alignment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23" fillId="0" borderId="0" xfId="0" applyFont="1" applyAlignment="1" applyProtection="1">
      <alignment horizontal="center" vertical="center" wrapText="1"/>
      <protection hidden="1"/>
    </xf>
    <xf numFmtId="0" fontId="11" fillId="0" borderId="1" xfId="0" applyFont="1" applyBorder="1" applyProtection="1">
      <protection hidden="1"/>
    </xf>
    <xf numFmtId="0" fontId="11" fillId="0" borderId="0" xfId="0" applyFont="1" applyAlignment="1" applyProtection="1">
      <alignment horizontal="left"/>
      <protection hidden="1"/>
    </xf>
    <xf numFmtId="0" fontId="32" fillId="2" borderId="0" xfId="0" applyFont="1" applyFill="1" applyProtection="1">
      <protection hidden="1"/>
    </xf>
    <xf numFmtId="166" fontId="0" fillId="0" borderId="0" xfId="0" applyNumberFormat="1" applyAlignment="1" applyProtection="1">
      <alignment horizontal="center"/>
      <protection hidden="1"/>
    </xf>
    <xf numFmtId="49" fontId="0" fillId="0" borderId="0" xfId="0" applyNumberFormat="1" applyAlignment="1" applyProtection="1">
      <alignment horizontal="left" vertical="top" wrapText="1"/>
      <protection locked="0"/>
    </xf>
    <xf numFmtId="49" fontId="0" fillId="0" borderId="0" xfId="0" applyNumberFormat="1" applyAlignment="1" applyProtection="1">
      <alignment horizontal="right" vertical="top"/>
      <protection locked="0"/>
    </xf>
    <xf numFmtId="165" fontId="0" fillId="0" borderId="1" xfId="4" applyNumberFormat="1" applyFont="1" applyFill="1" applyBorder="1" applyAlignment="1" applyProtection="1">
      <alignment horizontal="center"/>
      <protection hidden="1"/>
    </xf>
    <xf numFmtId="165" fontId="0" fillId="0" borderId="1" xfId="4" applyNumberFormat="1" applyFont="1" applyBorder="1" applyAlignment="1" applyProtection="1">
      <alignment horizontal="center"/>
      <protection hidden="1"/>
    </xf>
    <xf numFmtId="1" fontId="6" fillId="0" borderId="0" xfId="0" applyNumberFormat="1" applyFont="1" applyAlignment="1" applyProtection="1">
      <alignment horizontal="right"/>
      <protection hidden="1"/>
    </xf>
    <xf numFmtId="49" fontId="0" fillId="3" borderId="1" xfId="0" applyNumberFormat="1" applyFill="1" applyBorder="1" applyAlignment="1" applyProtection="1">
      <alignment horizontal="center"/>
      <protection locked="0"/>
    </xf>
    <xf numFmtId="0" fontId="3" fillId="0" borderId="1" xfId="0" applyFont="1" applyBorder="1" applyAlignment="1">
      <alignment horizontal="center" vertical="center"/>
    </xf>
    <xf numFmtId="0" fontId="11" fillId="0" borderId="0" xfId="5" applyFont="1" applyAlignment="1" applyProtection="1">
      <alignment wrapText="1"/>
      <protection hidden="1"/>
    </xf>
    <xf numFmtId="0" fontId="11" fillId="0" borderId="0" xfId="5" applyFont="1" applyAlignment="1" applyProtection="1">
      <alignment horizontal="left" vertical="top"/>
      <protection hidden="1"/>
    </xf>
    <xf numFmtId="0" fontId="23" fillId="0" borderId="50" xfId="5" applyFont="1" applyBorder="1" applyAlignment="1" applyProtection="1">
      <alignment horizontal="center" vertical="top" wrapText="1"/>
      <protection hidden="1"/>
    </xf>
    <xf numFmtId="0" fontId="23" fillId="0" borderId="67" xfId="5" applyFont="1" applyBorder="1" applyAlignment="1" applyProtection="1">
      <alignment horizontal="center" vertical="top" wrapText="1"/>
      <protection hidden="1"/>
    </xf>
    <xf numFmtId="0" fontId="11" fillId="0" borderId="0" xfId="5" applyFont="1" applyAlignment="1" applyProtection="1">
      <alignment vertical="center" wrapText="1"/>
      <protection hidden="1"/>
    </xf>
    <xf numFmtId="9" fontId="11" fillId="0" borderId="1" xfId="5" applyNumberFormat="1" applyFont="1" applyBorder="1" applyAlignment="1" applyProtection="1">
      <alignment horizontal="center" vertical="top"/>
      <protection hidden="1"/>
    </xf>
    <xf numFmtId="9" fontId="11" fillId="0" borderId="23" xfId="5" applyNumberFormat="1" applyFont="1" applyBorder="1" applyAlignment="1" applyProtection="1">
      <alignment horizontal="center" vertical="top"/>
      <protection hidden="1"/>
    </xf>
    <xf numFmtId="9" fontId="11" fillId="0" borderId="24" xfId="5" applyNumberFormat="1" applyFont="1" applyBorder="1" applyAlignment="1" applyProtection="1">
      <alignment horizontal="center" vertical="top"/>
      <protection hidden="1"/>
    </xf>
    <xf numFmtId="9" fontId="11" fillId="0" borderId="25" xfId="5" applyNumberFormat="1" applyFont="1" applyBorder="1" applyAlignment="1" applyProtection="1">
      <alignment horizontal="center" vertical="top"/>
      <protection hidden="1"/>
    </xf>
    <xf numFmtId="0" fontId="31" fillId="0" borderId="0" xfId="5" applyFont="1" applyAlignment="1" applyProtection="1">
      <alignment horizontal="left" vertical="top"/>
      <protection hidden="1"/>
    </xf>
    <xf numFmtId="14" fontId="0" fillId="3" borderId="1" xfId="1" applyNumberFormat="1" applyFont="1" applyFill="1" applyBorder="1" applyAlignment="1" applyProtection="1">
      <alignment horizontal="center"/>
      <protection locked="0"/>
    </xf>
    <xf numFmtId="0" fontId="0" fillId="0" borderId="0" xfId="0" applyAlignment="1" applyProtection="1">
      <alignment horizontal="right"/>
      <protection hidden="1"/>
    </xf>
    <xf numFmtId="0" fontId="0" fillId="0" borderId="10" xfId="0" applyBorder="1" applyAlignment="1" applyProtection="1">
      <alignment horizontal="right"/>
      <protection hidden="1"/>
    </xf>
    <xf numFmtId="0" fontId="3" fillId="4" borderId="1" xfId="0" applyFont="1" applyFill="1" applyBorder="1" applyAlignment="1" applyProtection="1">
      <alignment horizontal="center"/>
      <protection hidden="1"/>
    </xf>
    <xf numFmtId="0" fontId="6"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6" fillId="2" borderId="0" xfId="0" applyFont="1" applyFill="1" applyAlignment="1" applyProtection="1">
      <alignment horizontal="left"/>
      <protection hidden="1"/>
    </xf>
    <xf numFmtId="0" fontId="0" fillId="6" borderId="1" xfId="0" applyFill="1" applyBorder="1" applyAlignment="1" applyProtection="1">
      <alignment horizontal="left" vertical="top" wrapText="1"/>
      <protection locked="0"/>
    </xf>
    <xf numFmtId="49" fontId="11" fillId="3" borderId="1" xfId="0" applyNumberFormat="1" applyFont="1" applyFill="1" applyBorder="1" applyAlignment="1" applyProtection="1">
      <alignment horizontal="left" vertical="top" wrapText="1"/>
      <protection locked="0"/>
    </xf>
    <xf numFmtId="49" fontId="23" fillId="0" borderId="7" xfId="0" applyNumberFormat="1" applyFont="1" applyBorder="1" applyAlignment="1" applyProtection="1">
      <alignment horizontal="left" vertical="top"/>
      <protection locked="0"/>
    </xf>
    <xf numFmtId="49" fontId="6" fillId="0" borderId="7" xfId="0" applyNumberFormat="1" applyFont="1" applyBorder="1" applyAlignment="1" applyProtection="1">
      <alignment horizontal="left" vertical="top" wrapText="1"/>
      <protection hidden="1"/>
    </xf>
    <xf numFmtId="49" fontId="0" fillId="0" borderId="7" xfId="0" applyNumberFormat="1" applyBorder="1" applyAlignment="1" applyProtection="1">
      <alignment horizontal="left" vertical="top" wrapText="1"/>
      <protection hidden="1"/>
    </xf>
    <xf numFmtId="3" fontId="0" fillId="2" borderId="1" xfId="0" applyNumberFormat="1" applyFill="1" applyBorder="1" applyAlignment="1" applyProtection="1">
      <alignment horizontal="center"/>
      <protection hidden="1"/>
    </xf>
    <xf numFmtId="3" fontId="0" fillId="0" borderId="1" xfId="0" applyNumberFormat="1" applyBorder="1" applyAlignment="1" applyProtection="1">
      <alignment horizontal="center" vertical="center"/>
      <protection hidden="1"/>
    </xf>
    <xf numFmtId="1" fontId="11" fillId="3" borderId="11" xfId="0" applyNumberFormat="1" applyFont="1" applyFill="1" applyBorder="1" applyAlignment="1" applyProtection="1">
      <alignment horizontal="left"/>
      <protection locked="0"/>
    </xf>
    <xf numFmtId="1" fontId="11" fillId="3" borderId="12" xfId="0" applyNumberFormat="1" applyFont="1" applyFill="1" applyBorder="1" applyAlignment="1" applyProtection="1">
      <alignment horizontal="left"/>
      <protection locked="0"/>
    </xf>
    <xf numFmtId="0" fontId="11" fillId="3" borderId="2" xfId="0" applyFont="1" applyFill="1" applyBorder="1" applyAlignment="1" applyProtection="1">
      <alignment horizontal="left"/>
      <protection locked="0"/>
    </xf>
    <xf numFmtId="0" fontId="11" fillId="3" borderId="3" xfId="0" applyFont="1" applyFill="1" applyBorder="1" applyAlignment="1" applyProtection="1">
      <alignment horizontal="left"/>
      <protection locked="0"/>
    </xf>
    <xf numFmtId="0" fontId="11" fillId="3" borderId="4" xfId="0" applyFont="1" applyFill="1" applyBorder="1" applyAlignment="1" applyProtection="1">
      <alignment horizontal="left"/>
      <protection locked="0"/>
    </xf>
    <xf numFmtId="0" fontId="11" fillId="0" borderId="0" xfId="0" applyFont="1" applyAlignment="1" applyProtection="1">
      <alignment horizontal="right"/>
      <protection hidden="1"/>
    </xf>
    <xf numFmtId="0" fontId="11" fillId="0" borderId="10" xfId="0" applyFont="1" applyBorder="1" applyAlignment="1" applyProtection="1">
      <alignment horizontal="right"/>
      <protection hidden="1"/>
    </xf>
    <xf numFmtId="0" fontId="6" fillId="0" borderId="7" xfId="0" applyFont="1" applyBorder="1" applyAlignment="1" applyProtection="1">
      <alignment horizontal="left"/>
      <protection hidden="1"/>
    </xf>
    <xf numFmtId="0" fontId="11" fillId="3" borderId="2"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0" fillId="0" borderId="0" xfId="0" applyAlignment="1">
      <alignment horizontal="right"/>
    </xf>
    <xf numFmtId="0" fontId="0" fillId="0" borderId="10" xfId="0" applyBorder="1" applyAlignment="1">
      <alignment horizontal="right"/>
    </xf>
    <xf numFmtId="49" fontId="11" fillId="3" borderId="1" xfId="0" applyNumberFormat="1" applyFont="1" applyFill="1" applyBorder="1" applyAlignment="1" applyProtection="1">
      <alignment horizontal="center"/>
      <protection locked="0"/>
    </xf>
    <xf numFmtId="49" fontId="11" fillId="3" borderId="1" xfId="0" applyNumberFormat="1" applyFont="1" applyFill="1" applyBorder="1" applyAlignment="1" applyProtection="1">
      <alignment horizontal="left"/>
      <protection locked="0"/>
    </xf>
    <xf numFmtId="49" fontId="0" fillId="3" borderId="1" xfId="0" applyNumberFormat="1" applyFill="1" applyBorder="1" applyAlignment="1" applyProtection="1">
      <alignment horizontal="center"/>
      <protection locked="0"/>
    </xf>
    <xf numFmtId="0" fontId="6" fillId="0" borderId="1" xfId="0" applyFont="1" applyBorder="1" applyAlignment="1" applyProtection="1">
      <alignment horizontal="center" vertical="center" wrapText="1"/>
      <protection hidden="1"/>
    </xf>
    <xf numFmtId="3" fontId="0" fillId="3" borderId="1" xfId="0" applyNumberFormat="1" applyFill="1" applyBorder="1" applyAlignment="1" applyProtection="1">
      <alignment horizontal="center" vertical="center"/>
      <protection locked="0"/>
    </xf>
    <xf numFmtId="3" fontId="6" fillId="0" borderId="2" xfId="0" applyNumberFormat="1" applyFont="1" applyBorder="1" applyAlignment="1" applyProtection="1">
      <alignment horizontal="right"/>
      <protection hidden="1"/>
    </xf>
    <xf numFmtId="3" fontId="6" fillId="0" borderId="4" xfId="0" applyNumberFormat="1" applyFont="1" applyBorder="1" applyAlignment="1" applyProtection="1">
      <alignment horizontal="right"/>
      <protection hidden="1"/>
    </xf>
    <xf numFmtId="3" fontId="0" fillId="0" borderId="2" xfId="0" applyNumberFormat="1" applyBorder="1" applyAlignment="1" applyProtection="1">
      <alignment horizontal="right"/>
      <protection hidden="1"/>
    </xf>
    <xf numFmtId="3" fontId="0" fillId="0" borderId="4" xfId="0" applyNumberFormat="1" applyBorder="1" applyAlignment="1" applyProtection="1">
      <alignment horizontal="right"/>
      <protection hidden="1"/>
    </xf>
    <xf numFmtId="0" fontId="6" fillId="0" borderId="2"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11" fillId="3" borderId="1" xfId="0" applyFont="1" applyFill="1" applyBorder="1" applyAlignment="1" applyProtection="1">
      <alignment horizontal="left"/>
      <protection locked="0"/>
    </xf>
    <xf numFmtId="0" fontId="0" fillId="0" borderId="1" xfId="0" applyBorder="1" applyAlignment="1" applyProtection="1">
      <alignment horizontal="center"/>
      <protection hidden="1"/>
    </xf>
    <xf numFmtId="49" fontId="0" fillId="3" borderId="6" xfId="0" applyNumberFormat="1" applyFill="1" applyBorder="1" applyAlignment="1" applyProtection="1">
      <alignment horizontal="left" vertical="top" wrapText="1"/>
      <protection locked="0"/>
    </xf>
    <xf numFmtId="49" fontId="0" fillId="3" borderId="7" xfId="0" applyNumberFormat="1" applyFill="1" applyBorder="1" applyAlignment="1" applyProtection="1">
      <alignment horizontal="left" vertical="top" wrapText="1"/>
      <protection locked="0"/>
    </xf>
    <xf numFmtId="49" fontId="0" fillId="3" borderId="8" xfId="0" applyNumberFormat="1" applyFill="1" applyBorder="1" applyAlignment="1" applyProtection="1">
      <alignment horizontal="left" vertical="top" wrapText="1"/>
      <protection locked="0"/>
    </xf>
    <xf numFmtId="49" fontId="0" fillId="3" borderId="9" xfId="0" applyNumberFormat="1" applyFill="1" applyBorder="1" applyAlignment="1" applyProtection="1">
      <alignment horizontal="left" vertical="top" wrapText="1"/>
      <protection locked="0"/>
    </xf>
    <xf numFmtId="49" fontId="0" fillId="3" borderId="0" xfId="0" applyNumberFormat="1" applyFill="1" applyAlignment="1" applyProtection="1">
      <alignment horizontal="left" vertical="top" wrapText="1"/>
      <protection locked="0"/>
    </xf>
    <xf numFmtId="49" fontId="0" fillId="3" borderId="10" xfId="0" applyNumberFormat="1" applyFill="1" applyBorder="1" applyAlignment="1" applyProtection="1">
      <alignment horizontal="left" vertical="top" wrapText="1"/>
      <protection locked="0"/>
    </xf>
    <xf numFmtId="0" fontId="3" fillId="0" borderId="0" xfId="0" applyFont="1" applyAlignment="1" applyProtection="1">
      <alignment horizontal="left" vertical="center" wrapText="1"/>
      <protection hidden="1"/>
    </xf>
    <xf numFmtId="0" fontId="6" fillId="0" borderId="1"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3" fontId="6" fillId="0" borderId="1" xfId="1" applyNumberFormat="1" applyFont="1" applyFill="1" applyBorder="1" applyAlignment="1" applyProtection="1">
      <alignment horizontal="center" vertical="center" wrapText="1"/>
      <protection hidden="1"/>
    </xf>
    <xf numFmtId="0" fontId="6" fillId="0" borderId="2" xfId="0" applyFont="1" applyBorder="1" applyAlignment="1" applyProtection="1">
      <alignment horizontal="center" vertical="center"/>
      <protection hidden="1"/>
    </xf>
    <xf numFmtId="0" fontId="0" fillId="3" borderId="1" xfId="0" applyFill="1" applyBorder="1" applyAlignment="1" applyProtection="1">
      <alignment horizontal="left"/>
      <protection locked="0"/>
    </xf>
    <xf numFmtId="0" fontId="3" fillId="0" borderId="2" xfId="0" applyFont="1" applyBorder="1" applyAlignment="1" applyProtection="1">
      <alignment horizontal="left" vertical="center"/>
      <protection hidden="1"/>
    </xf>
    <xf numFmtId="0" fontId="3" fillId="0" borderId="4" xfId="0" applyFont="1" applyBorder="1" applyAlignment="1" applyProtection="1">
      <alignment horizontal="left" vertical="center"/>
      <protection hidden="1"/>
    </xf>
    <xf numFmtId="0" fontId="3" fillId="3" borderId="1" xfId="0" applyFont="1" applyFill="1" applyBorder="1" applyAlignment="1" applyProtection="1">
      <alignment horizontal="left" vertical="center"/>
      <protection locked="0" hidden="1"/>
    </xf>
    <xf numFmtId="0" fontId="3" fillId="0" borderId="3" xfId="0" applyFont="1" applyBorder="1" applyAlignment="1" applyProtection="1">
      <alignment horizontal="left" vertical="center"/>
      <protection hidden="1"/>
    </xf>
    <xf numFmtId="0" fontId="3" fillId="3" borderId="2" xfId="0" applyFont="1" applyFill="1" applyBorder="1" applyAlignment="1" applyProtection="1">
      <alignment horizontal="left" vertical="center"/>
      <protection locked="0" hidden="1"/>
    </xf>
    <xf numFmtId="0" fontId="3" fillId="3" borderId="3" xfId="0" applyFont="1" applyFill="1" applyBorder="1" applyAlignment="1" applyProtection="1">
      <alignment horizontal="left" vertical="center"/>
      <protection locked="0" hidden="1"/>
    </xf>
    <xf numFmtId="14" fontId="3" fillId="3" borderId="2" xfId="0" applyNumberFormat="1" applyFont="1" applyFill="1" applyBorder="1" applyAlignment="1" applyProtection="1">
      <alignment horizontal="center" vertical="center"/>
      <protection locked="0"/>
    </xf>
    <xf numFmtId="14" fontId="3" fillId="3" borderId="4" xfId="0" applyNumberFormat="1" applyFont="1" applyFill="1" applyBorder="1" applyAlignment="1" applyProtection="1">
      <alignment horizontal="center" vertical="center"/>
      <protection locked="0"/>
    </xf>
    <xf numFmtId="0" fontId="6" fillId="0" borderId="0" xfId="0" applyFont="1" applyAlignment="1" applyProtection="1">
      <alignment horizontal="center" vertical="center" wrapText="1"/>
      <protection hidden="1"/>
    </xf>
    <xf numFmtId="0" fontId="3" fillId="4" borderId="2" xfId="0" applyFont="1" applyFill="1" applyBorder="1" applyAlignment="1" applyProtection="1">
      <alignment horizontal="center"/>
      <protection hidden="1"/>
    </xf>
    <xf numFmtId="0" fontId="3" fillId="4" borderId="3" xfId="0" applyFont="1" applyFill="1" applyBorder="1" applyAlignment="1" applyProtection="1">
      <alignment horizontal="center"/>
      <protection hidden="1"/>
    </xf>
    <xf numFmtId="0" fontId="3" fillId="4" borderId="4" xfId="0" applyFont="1" applyFill="1" applyBorder="1" applyAlignment="1" applyProtection="1">
      <alignment horizontal="center"/>
      <protection hidden="1"/>
    </xf>
    <xf numFmtId="0" fontId="13" fillId="0" borderId="0" xfId="0" applyFont="1" applyAlignment="1" applyProtection="1">
      <alignment horizontal="left" wrapText="1"/>
      <protection hidden="1"/>
    </xf>
    <xf numFmtId="0" fontId="6" fillId="0" borderId="1" xfId="0" applyFont="1" applyBorder="1" applyAlignment="1" applyProtection="1">
      <alignment horizontal="center"/>
      <protection hidden="1"/>
    </xf>
    <xf numFmtId="0" fontId="6" fillId="0" borderId="2" xfId="0" applyFont="1" applyBorder="1" applyAlignment="1" applyProtection="1">
      <alignment horizontal="center"/>
      <protection hidden="1"/>
    </xf>
    <xf numFmtId="0" fontId="6" fillId="0" borderId="4" xfId="0" applyFont="1" applyBorder="1" applyAlignment="1" applyProtection="1">
      <alignment horizontal="center"/>
      <protection hidden="1"/>
    </xf>
    <xf numFmtId="1" fontId="0" fillId="0" borderId="2" xfId="0" applyNumberFormat="1" applyBorder="1" applyAlignment="1" applyProtection="1">
      <alignment horizontal="center"/>
      <protection hidden="1"/>
    </xf>
    <xf numFmtId="0" fontId="0" fillId="0" borderId="4" xfId="0" applyBorder="1" applyAlignment="1" applyProtection="1">
      <alignment horizontal="center"/>
      <protection hidden="1"/>
    </xf>
    <xf numFmtId="165" fontId="0" fillId="0" borderId="2" xfId="0" applyNumberFormat="1" applyBorder="1" applyAlignment="1" applyProtection="1">
      <alignment horizontal="center"/>
      <protection hidden="1"/>
    </xf>
    <xf numFmtId="165" fontId="0" fillId="0" borderId="4" xfId="0" applyNumberFormat="1" applyBorder="1" applyAlignment="1" applyProtection="1">
      <alignment horizontal="center"/>
      <protection hidden="1"/>
    </xf>
    <xf numFmtId="166" fontId="0" fillId="0" borderId="2" xfId="0" applyNumberFormat="1" applyBorder="1" applyAlignment="1" applyProtection="1">
      <alignment horizontal="center"/>
      <protection hidden="1"/>
    </xf>
    <xf numFmtId="0" fontId="6" fillId="0" borderId="0" xfId="0" applyFont="1" applyAlignment="1" applyProtection="1">
      <alignment horizontal="left"/>
      <protection hidden="1"/>
    </xf>
    <xf numFmtId="0" fontId="6" fillId="0" borderId="5" xfId="0" applyFont="1" applyBorder="1" applyAlignment="1" applyProtection="1">
      <alignment horizontal="left" wrapText="1"/>
      <protection hidden="1"/>
    </xf>
    <xf numFmtId="49" fontId="0" fillId="3" borderId="1" xfId="0" applyNumberFormat="1" applyFill="1" applyBorder="1" applyAlignment="1" applyProtection="1">
      <alignment horizontal="left"/>
      <protection locked="0"/>
    </xf>
    <xf numFmtId="0" fontId="13" fillId="0" borderId="7" xfId="0" applyFont="1" applyBorder="1" applyAlignment="1">
      <alignment horizontal="center" vertical="center"/>
    </xf>
    <xf numFmtId="0" fontId="21"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3" borderId="1" xfId="0" applyFont="1" applyFill="1" applyBorder="1" applyAlignment="1" applyProtection="1">
      <alignment horizontal="center" vertical="center"/>
      <protection locked="0"/>
    </xf>
    <xf numFmtId="165" fontId="6" fillId="0" borderId="1" xfId="0" applyNumberFormat="1" applyFont="1" applyBorder="1" applyAlignment="1" applyProtection="1">
      <alignment horizontal="center"/>
      <protection hidden="1"/>
    </xf>
    <xf numFmtId="6" fontId="0" fillId="3" borderId="2" xfId="0" applyNumberFormat="1" applyFill="1" applyBorder="1" applyAlignment="1" applyProtection="1">
      <alignment horizontal="center" wrapText="1"/>
      <protection locked="0"/>
    </xf>
    <xf numFmtId="6" fontId="0" fillId="3" borderId="4" xfId="0" applyNumberFormat="1" applyFill="1" applyBorder="1" applyAlignment="1" applyProtection="1">
      <alignment horizontal="center" wrapText="1"/>
      <protection locked="0"/>
    </xf>
    <xf numFmtId="49" fontId="4" fillId="3" borderId="1" xfId="0" applyNumberFormat="1" applyFont="1" applyFill="1" applyBorder="1" applyAlignment="1" applyProtection="1">
      <alignment horizontal="left" vertical="top" wrapText="1"/>
      <protection locked="0"/>
    </xf>
    <xf numFmtId="0" fontId="4" fillId="0" borderId="6" xfId="0" applyFont="1" applyBorder="1" applyAlignment="1" applyProtection="1">
      <alignment horizontal="left" vertical="top" wrapText="1"/>
      <protection hidden="1"/>
    </xf>
    <xf numFmtId="0" fontId="4" fillId="0" borderId="7" xfId="0" applyFont="1" applyBorder="1" applyAlignment="1" applyProtection="1">
      <alignment horizontal="left" vertical="top" wrapText="1"/>
      <protection hidden="1"/>
    </xf>
    <xf numFmtId="0" fontId="4" fillId="0" borderId="8" xfId="0" applyFont="1" applyBorder="1" applyAlignment="1" applyProtection="1">
      <alignment horizontal="left" vertical="top" wrapText="1"/>
      <protection hidden="1"/>
    </xf>
    <xf numFmtId="0" fontId="4" fillId="0" borderId="9" xfId="0" applyFont="1" applyBorder="1" applyAlignment="1" applyProtection="1">
      <alignment horizontal="left" vertical="top" wrapText="1"/>
      <protection hidden="1"/>
    </xf>
    <xf numFmtId="0" fontId="4" fillId="0" borderId="0" xfId="0" applyFont="1" applyAlignment="1" applyProtection="1">
      <alignment horizontal="left" vertical="top" wrapText="1"/>
      <protection hidden="1"/>
    </xf>
    <xf numFmtId="0" fontId="4" fillId="0" borderId="10" xfId="0" applyFont="1" applyBorder="1" applyAlignment="1" applyProtection="1">
      <alignment horizontal="left" vertical="top" wrapText="1"/>
      <protection hidden="1"/>
    </xf>
    <xf numFmtId="0" fontId="4" fillId="0" borderId="11" xfId="0" applyFont="1" applyBorder="1" applyAlignment="1" applyProtection="1">
      <alignment horizontal="left" vertical="top" wrapText="1"/>
      <protection hidden="1"/>
    </xf>
    <xf numFmtId="0" fontId="4" fillId="0" borderId="5" xfId="0" applyFont="1" applyBorder="1" applyAlignment="1" applyProtection="1">
      <alignment horizontal="left" vertical="top" wrapText="1"/>
      <protection hidden="1"/>
    </xf>
    <xf numFmtId="0" fontId="4" fillId="0" borderId="12" xfId="0" applyFont="1" applyBorder="1" applyAlignment="1" applyProtection="1">
      <alignment horizontal="left" vertical="top" wrapText="1"/>
      <protection hidden="1"/>
    </xf>
    <xf numFmtId="49" fontId="0" fillId="3" borderId="2" xfId="0" applyNumberFormat="1" applyFill="1" applyBorder="1" applyAlignment="1" applyProtection="1">
      <alignment horizontal="left"/>
      <protection locked="0"/>
    </xf>
    <xf numFmtId="49" fontId="0" fillId="3" borderId="3" xfId="0" applyNumberFormat="1" applyFill="1" applyBorder="1" applyAlignment="1" applyProtection="1">
      <alignment horizontal="left"/>
      <protection locked="0"/>
    </xf>
    <xf numFmtId="49" fontId="0" fillId="3" borderId="4" xfId="0" applyNumberFormat="1" applyFill="1" applyBorder="1" applyAlignment="1" applyProtection="1">
      <alignment horizontal="left"/>
      <protection locked="0"/>
    </xf>
    <xf numFmtId="0" fontId="3" fillId="0" borderId="0" xfId="0" applyFont="1" applyAlignment="1" applyProtection="1">
      <alignment horizontal="center"/>
      <protection hidden="1"/>
    </xf>
    <xf numFmtId="0" fontId="5" fillId="0" borderId="1"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166" fontId="0" fillId="3" borderId="1" xfId="0" applyNumberFormat="1" applyFill="1" applyBorder="1" applyAlignment="1" applyProtection="1">
      <alignment horizontal="center"/>
      <protection locked="0" hidden="1"/>
    </xf>
    <xf numFmtId="165" fontId="0" fillId="0" borderId="1" xfId="0" applyNumberFormat="1" applyBorder="1" applyAlignment="1" applyProtection="1">
      <alignment horizontal="center"/>
      <protection hidden="1"/>
    </xf>
    <xf numFmtId="166" fontId="0" fillId="0" borderId="1" xfId="0" applyNumberFormat="1" applyBorder="1" applyAlignment="1" applyProtection="1">
      <alignment horizontal="center"/>
      <protection hidden="1"/>
    </xf>
    <xf numFmtId="0" fontId="6" fillId="0" borderId="0" xfId="0" applyFont="1" applyAlignment="1" applyProtection="1">
      <alignment horizontal="center"/>
      <protection hidden="1"/>
    </xf>
    <xf numFmtId="0" fontId="27" fillId="0" borderId="1" xfId="2" applyFont="1" applyFill="1" applyBorder="1" applyAlignment="1" applyProtection="1">
      <alignment horizontal="center"/>
      <protection hidden="1"/>
    </xf>
    <xf numFmtId="0" fontId="8" fillId="0" borderId="1" xfId="0" applyFont="1" applyBorder="1" applyAlignment="1" applyProtection="1">
      <alignment horizontal="center"/>
      <protection hidden="1"/>
    </xf>
    <xf numFmtId="0" fontId="6" fillId="0" borderId="6"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12" fillId="0" borderId="0" xfId="0" applyFont="1" applyAlignment="1" applyProtection="1">
      <alignment horizontal="right"/>
      <protection hidden="1"/>
    </xf>
    <xf numFmtId="1" fontId="11" fillId="3" borderId="2" xfId="0" applyNumberFormat="1" applyFont="1" applyFill="1" applyBorder="1" applyAlignment="1" applyProtection="1">
      <alignment horizontal="center"/>
      <protection locked="0"/>
    </xf>
    <xf numFmtId="1" fontId="11" fillId="3" borderId="3" xfId="0" applyNumberFormat="1" applyFont="1" applyFill="1" applyBorder="1" applyAlignment="1" applyProtection="1">
      <alignment horizontal="center"/>
      <protection locked="0"/>
    </xf>
    <xf numFmtId="1" fontId="11" fillId="3" borderId="4" xfId="0" applyNumberFormat="1" applyFont="1" applyFill="1" applyBorder="1" applyAlignment="1" applyProtection="1">
      <alignment horizontal="center"/>
      <protection locked="0"/>
    </xf>
    <xf numFmtId="0" fontId="2" fillId="0" borderId="0" xfId="0" applyFont="1" applyAlignment="1" applyProtection="1">
      <alignment horizontal="right"/>
      <protection hidden="1"/>
    </xf>
    <xf numFmtId="1" fontId="11" fillId="3" borderId="1" xfId="0" applyNumberFormat="1" applyFont="1" applyFill="1" applyBorder="1" applyAlignment="1" applyProtection="1">
      <alignment horizontal="center"/>
      <protection locked="0"/>
    </xf>
    <xf numFmtId="3" fontId="0" fillId="3" borderId="4" xfId="0" applyNumberFormat="1" applyFill="1" applyBorder="1" applyAlignment="1" applyProtection="1">
      <alignment horizontal="center"/>
      <protection locked="0"/>
    </xf>
    <xf numFmtId="3" fontId="0" fillId="3" borderId="1" xfId="0" applyNumberFormat="1" applyFill="1" applyBorder="1" applyAlignment="1" applyProtection="1">
      <alignment horizontal="center"/>
      <protection locked="0"/>
    </xf>
    <xf numFmtId="3" fontId="6" fillId="0" borderId="1" xfId="0" applyNumberFormat="1" applyFont="1" applyBorder="1" applyAlignment="1" applyProtection="1">
      <alignment horizontal="center"/>
      <protection hidden="1"/>
    </xf>
    <xf numFmtId="1" fontId="6" fillId="0" borderId="1" xfId="0" applyNumberFormat="1" applyFont="1" applyBorder="1" applyAlignment="1" applyProtection="1">
      <alignment horizontal="center"/>
      <protection hidden="1"/>
    </xf>
    <xf numFmtId="0" fontId="3" fillId="0" borderId="0" xfId="0" applyFont="1" applyAlignment="1" applyProtection="1">
      <alignment horizontal="right" wrapText="1"/>
      <protection hidden="1"/>
    </xf>
    <xf numFmtId="0" fontId="3" fillId="0" borderId="5" xfId="0" applyFont="1" applyBorder="1" applyAlignment="1" applyProtection="1">
      <alignment horizontal="center"/>
      <protection hidden="1"/>
    </xf>
    <xf numFmtId="3" fontId="0" fillId="3" borderId="3" xfId="0" applyNumberFormat="1" applyFill="1" applyBorder="1" applyAlignment="1" applyProtection="1">
      <alignment horizontal="center"/>
      <protection locked="0"/>
    </xf>
    <xf numFmtId="0" fontId="0" fillId="0" borderId="2" xfId="0" applyBorder="1" applyAlignment="1" applyProtection="1">
      <alignment horizontal="center"/>
      <protection hidden="1"/>
    </xf>
    <xf numFmtId="0" fontId="3" fillId="0" borderId="0" xfId="0" applyFont="1" applyAlignment="1" applyProtection="1">
      <alignment horizontal="center" wrapText="1"/>
      <protection hidden="1"/>
    </xf>
    <xf numFmtId="0" fontId="15" fillId="0" borderId="0" xfId="2" applyProtection="1"/>
    <xf numFmtId="49" fontId="15" fillId="3" borderId="14" xfId="2" applyNumberFormat="1" applyFill="1" applyBorder="1" applyAlignment="1" applyProtection="1">
      <alignment horizontal="left"/>
      <protection locked="0"/>
    </xf>
    <xf numFmtId="49" fontId="0" fillId="3" borderId="14" xfId="0" applyNumberFormat="1" applyFill="1" applyBorder="1" applyAlignment="1" applyProtection="1">
      <alignment horizontal="left"/>
      <protection locked="0"/>
    </xf>
    <xf numFmtId="0" fontId="0" fillId="3" borderId="1" xfId="0" applyFill="1" applyBorder="1" applyAlignment="1" applyProtection="1">
      <alignment horizontal="left" vertical="top" wrapText="1"/>
      <protection locked="0" hidden="1"/>
    </xf>
    <xf numFmtId="49" fontId="0" fillId="3" borderId="13" xfId="0" applyNumberFormat="1" applyFill="1" applyBorder="1" applyAlignment="1" applyProtection="1">
      <alignment horizontal="center"/>
      <protection locked="0"/>
    </xf>
    <xf numFmtId="166" fontId="0" fillId="3" borderId="1" xfId="1" applyNumberFormat="1" applyFont="1" applyFill="1" applyBorder="1" applyAlignment="1" applyProtection="1">
      <alignment horizontal="center"/>
      <protection locked="0" hidden="1"/>
    </xf>
    <xf numFmtId="165" fontId="0" fillId="0" borderId="0" xfId="0" applyNumberFormat="1" applyAlignment="1">
      <alignment horizontal="right"/>
    </xf>
    <xf numFmtId="166" fontId="0" fillId="3" borderId="2" xfId="0" applyNumberFormat="1" applyFill="1" applyBorder="1" applyAlignment="1" applyProtection="1">
      <alignment horizontal="center"/>
      <protection locked="0" hidden="1"/>
    </xf>
    <xf numFmtId="166" fontId="0" fillId="3" borderId="4" xfId="0" applyNumberFormat="1" applyFill="1" applyBorder="1" applyAlignment="1" applyProtection="1">
      <alignment horizontal="center"/>
      <protection locked="0" hidden="1"/>
    </xf>
    <xf numFmtId="0" fontId="23" fillId="0" borderId="57" xfId="5" applyFont="1" applyBorder="1" applyAlignment="1" applyProtection="1">
      <alignment horizontal="center" vertical="top" wrapText="1"/>
      <protection hidden="1"/>
    </xf>
    <xf numFmtId="0" fontId="23" fillId="0" borderId="43" xfId="5" applyFont="1" applyBorder="1" applyAlignment="1" applyProtection="1">
      <alignment horizontal="center" vertical="top" wrapText="1"/>
      <protection hidden="1"/>
    </xf>
    <xf numFmtId="1" fontId="23" fillId="0" borderId="41" xfId="5" applyNumberFormat="1" applyFont="1" applyBorder="1" applyAlignment="1" applyProtection="1">
      <alignment horizontal="center" vertical="top" shrinkToFit="1"/>
      <protection hidden="1"/>
    </xf>
    <xf numFmtId="1" fontId="23" fillId="0" borderId="42" xfId="5" applyNumberFormat="1" applyFont="1" applyBorder="1" applyAlignment="1" applyProtection="1">
      <alignment horizontal="center" vertical="top" shrinkToFit="1"/>
      <protection hidden="1"/>
    </xf>
    <xf numFmtId="1" fontId="23" fillId="0" borderId="43" xfId="5" applyNumberFormat="1" applyFont="1" applyBorder="1" applyAlignment="1" applyProtection="1">
      <alignment horizontal="center" vertical="top" shrinkToFit="1"/>
      <protection hidden="1"/>
    </xf>
    <xf numFmtId="9" fontId="23" fillId="0" borderId="41" xfId="5" applyNumberFormat="1" applyFont="1" applyBorder="1" applyAlignment="1" applyProtection="1">
      <alignment horizontal="center" vertical="top" shrinkToFit="1"/>
      <protection hidden="1"/>
    </xf>
    <xf numFmtId="9" fontId="23" fillId="0" borderId="55" xfId="5" applyNumberFormat="1" applyFont="1" applyBorder="1" applyAlignment="1" applyProtection="1">
      <alignment horizontal="center" vertical="top" shrinkToFit="1"/>
      <protection hidden="1"/>
    </xf>
    <xf numFmtId="3" fontId="11" fillId="0" borderId="2" xfId="0" applyNumberFormat="1" applyFont="1" applyBorder="1" applyAlignment="1" applyProtection="1">
      <alignment horizontal="right"/>
      <protection hidden="1"/>
    </xf>
    <xf numFmtId="3" fontId="11" fillId="0" borderId="4" xfId="0" applyNumberFormat="1" applyFont="1" applyBorder="1" applyAlignment="1" applyProtection="1">
      <alignment horizontal="right"/>
      <protection hidden="1"/>
    </xf>
    <xf numFmtId="0" fontId="23" fillId="0" borderId="34" xfId="0" applyFont="1" applyBorder="1" applyAlignment="1" applyProtection="1">
      <alignment horizontal="center"/>
      <protection hidden="1"/>
    </xf>
    <xf numFmtId="0" fontId="23" fillId="0" borderId="4" xfId="0" applyFont="1" applyBorder="1" applyAlignment="1" applyProtection="1">
      <alignment horizontal="center"/>
      <protection hidden="1"/>
    </xf>
    <xf numFmtId="0" fontId="23" fillId="0" borderId="38" xfId="0" applyFont="1" applyBorder="1" applyAlignment="1" applyProtection="1">
      <alignment horizontal="center" vertical="center" wrapText="1"/>
      <protection hidden="1"/>
    </xf>
    <xf numFmtId="0" fontId="23" fillId="0" borderId="39" xfId="0" applyFont="1" applyBorder="1" applyAlignment="1" applyProtection="1">
      <alignment horizontal="center" vertical="center" wrapText="1"/>
      <protection hidden="1"/>
    </xf>
    <xf numFmtId="165" fontId="23" fillId="0" borderId="35" xfId="0" applyNumberFormat="1" applyFont="1" applyBorder="1" applyAlignment="1" applyProtection="1">
      <alignment horizontal="right"/>
      <protection hidden="1"/>
    </xf>
    <xf numFmtId="165" fontId="23" fillId="0" borderId="27" xfId="0" applyNumberFormat="1" applyFont="1" applyBorder="1" applyAlignment="1" applyProtection="1">
      <alignment horizontal="right"/>
      <protection hidden="1"/>
    </xf>
    <xf numFmtId="165" fontId="11" fillId="0" borderId="26" xfId="0" applyNumberFormat="1" applyFont="1" applyBorder="1" applyAlignment="1" applyProtection="1">
      <alignment horizontal="right"/>
      <protection hidden="1"/>
    </xf>
    <xf numFmtId="165" fontId="11" fillId="0" borderId="27" xfId="0" applyNumberFormat="1" applyFont="1" applyBorder="1" applyAlignment="1" applyProtection="1">
      <alignment horizontal="right"/>
      <protection hidden="1"/>
    </xf>
    <xf numFmtId="0" fontId="30" fillId="0" borderId="15" xfId="0" applyFont="1" applyBorder="1" applyAlignment="1" applyProtection="1">
      <alignment horizontal="center" vertical="center"/>
      <protection hidden="1"/>
    </xf>
    <xf numFmtId="0" fontId="30" fillId="0" borderId="16" xfId="0" applyFont="1" applyBorder="1" applyAlignment="1" applyProtection="1">
      <alignment horizontal="center" vertical="center"/>
      <protection hidden="1"/>
    </xf>
    <xf numFmtId="0" fontId="30" fillId="0" borderId="17" xfId="0" applyFont="1" applyBorder="1" applyAlignment="1" applyProtection="1">
      <alignment horizontal="center" vertical="center"/>
      <protection hidden="1"/>
    </xf>
    <xf numFmtId="0" fontId="30" fillId="0" borderId="18"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19" xfId="0" applyFont="1" applyBorder="1" applyAlignment="1" applyProtection="1">
      <alignment horizontal="center" vertical="center"/>
      <protection hidden="1"/>
    </xf>
    <xf numFmtId="0" fontId="30" fillId="0" borderId="20" xfId="0" applyFont="1" applyBorder="1" applyAlignment="1" applyProtection="1">
      <alignment horizontal="center" vertical="center"/>
      <protection hidden="1"/>
    </xf>
    <xf numFmtId="0" fontId="30" fillId="0" borderId="21" xfId="0" applyFont="1" applyBorder="1" applyAlignment="1" applyProtection="1">
      <alignment horizontal="center" vertical="center"/>
      <protection hidden="1"/>
    </xf>
    <xf numFmtId="0" fontId="30" fillId="0" borderId="22" xfId="0" applyFont="1" applyBorder="1" applyAlignment="1" applyProtection="1">
      <alignment horizontal="center" vertical="center"/>
      <protection hidden="1"/>
    </xf>
    <xf numFmtId="0" fontId="23" fillId="0" borderId="35" xfId="0" applyFont="1" applyBorder="1" applyAlignment="1" applyProtection="1">
      <alignment horizontal="center" wrapText="1"/>
      <protection hidden="1"/>
    </xf>
    <xf numFmtId="0" fontId="23" fillId="0" borderId="27" xfId="0" applyFont="1" applyBorder="1" applyAlignment="1" applyProtection="1">
      <alignment horizontal="center" wrapText="1"/>
      <protection hidden="1"/>
    </xf>
    <xf numFmtId="3" fontId="23" fillId="0" borderId="26" xfId="0" applyNumberFormat="1" applyFont="1" applyBorder="1" applyAlignment="1" applyProtection="1">
      <alignment horizontal="right"/>
      <protection hidden="1"/>
    </xf>
    <xf numFmtId="3" fontId="23" fillId="0" borderId="27" xfId="0" applyNumberFormat="1" applyFont="1" applyBorder="1" applyAlignment="1" applyProtection="1">
      <alignment horizontal="right"/>
      <protection hidden="1"/>
    </xf>
    <xf numFmtId="1" fontId="23" fillId="0" borderId="30" xfId="0" applyNumberFormat="1" applyFont="1" applyBorder="1" applyAlignment="1" applyProtection="1">
      <alignment horizontal="center" vertical="center" wrapText="1"/>
      <protection hidden="1"/>
    </xf>
    <xf numFmtId="1" fontId="23" fillId="0" borderId="28" xfId="0" applyNumberFormat="1" applyFont="1" applyBorder="1" applyAlignment="1" applyProtection="1">
      <alignment horizontal="center" vertical="center" wrapText="1"/>
      <protection hidden="1"/>
    </xf>
    <xf numFmtId="1" fontId="23" fillId="0" borderId="11" xfId="0" applyNumberFormat="1" applyFont="1" applyBorder="1" applyAlignment="1" applyProtection="1">
      <alignment horizontal="center" vertical="center" wrapText="1"/>
      <protection hidden="1"/>
    </xf>
    <xf numFmtId="1" fontId="23" fillId="0" borderId="12" xfId="0" applyNumberFormat="1" applyFont="1" applyBorder="1" applyAlignment="1" applyProtection="1">
      <alignment horizontal="center" vertical="center" wrapText="1"/>
      <protection hidden="1"/>
    </xf>
    <xf numFmtId="0" fontId="23" fillId="0" borderId="36" xfId="0" applyFont="1" applyBorder="1" applyAlignment="1" applyProtection="1">
      <alignment horizontal="center" vertical="center" wrapText="1"/>
      <protection hidden="1"/>
    </xf>
    <xf numFmtId="0" fontId="23" fillId="0" borderId="37" xfId="0" applyFont="1" applyBorder="1" applyAlignment="1" applyProtection="1">
      <alignment horizontal="center" vertical="center" wrapText="1"/>
      <protection hidden="1"/>
    </xf>
    <xf numFmtId="0" fontId="23" fillId="0" borderId="15"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23" fillId="0" borderId="32" xfId="0" applyFont="1" applyBorder="1" applyAlignment="1" applyProtection="1">
      <alignment horizontal="center" vertical="center" wrapText="1"/>
      <protection hidden="1"/>
    </xf>
    <xf numFmtId="0" fontId="23" fillId="0" borderId="12" xfId="0" applyFont="1" applyBorder="1" applyAlignment="1" applyProtection="1">
      <alignment horizontal="center" vertical="center" wrapText="1"/>
      <protection hidden="1"/>
    </xf>
    <xf numFmtId="1" fontId="23" fillId="0" borderId="29" xfId="0" applyNumberFormat="1" applyFont="1" applyBorder="1" applyAlignment="1" applyProtection="1">
      <alignment horizontal="center" vertical="center" wrapText="1"/>
      <protection hidden="1"/>
    </xf>
    <xf numFmtId="1" fontId="23" fillId="0" borderId="13" xfId="0" applyNumberFormat="1" applyFont="1" applyBorder="1" applyAlignment="1" applyProtection="1">
      <alignment horizontal="center" vertical="center" wrapText="1"/>
      <protection hidden="1"/>
    </xf>
    <xf numFmtId="1" fontId="23" fillId="0" borderId="31" xfId="0" applyNumberFormat="1" applyFont="1" applyBorder="1" applyAlignment="1" applyProtection="1">
      <alignment horizontal="center" vertical="center" wrapText="1"/>
      <protection hidden="1"/>
    </xf>
    <xf numFmtId="1" fontId="23" fillId="0" borderId="33" xfId="0" applyNumberFormat="1" applyFont="1" applyBorder="1" applyAlignment="1" applyProtection="1">
      <alignment horizontal="center" vertical="center" wrapText="1"/>
      <protection hidden="1"/>
    </xf>
    <xf numFmtId="0" fontId="23" fillId="0" borderId="34" xfId="0" applyFont="1" applyBorder="1" applyAlignment="1" applyProtection="1">
      <alignment horizontal="center" wrapText="1"/>
      <protection hidden="1"/>
    </xf>
    <xf numFmtId="0" fontId="23" fillId="0" borderId="4" xfId="0" applyFont="1" applyBorder="1" applyAlignment="1" applyProtection="1">
      <alignment horizontal="center" wrapText="1"/>
      <protection hidden="1"/>
    </xf>
    <xf numFmtId="0" fontId="23" fillId="0" borderId="15" xfId="5" applyFont="1" applyBorder="1" applyAlignment="1" applyProtection="1">
      <alignment horizontal="center" vertical="center" wrapText="1"/>
      <protection hidden="1"/>
    </xf>
    <xf numFmtId="0" fontId="23" fillId="0" borderId="63" xfId="5" applyFont="1" applyBorder="1" applyAlignment="1" applyProtection="1">
      <alignment horizontal="center" vertical="center" wrapText="1"/>
      <protection hidden="1"/>
    </xf>
    <xf numFmtId="0" fontId="23" fillId="0" borderId="56" xfId="5" applyFont="1" applyBorder="1" applyAlignment="1" applyProtection="1">
      <alignment horizontal="center" vertical="center" wrapText="1"/>
      <protection hidden="1"/>
    </xf>
    <xf numFmtId="0" fontId="23" fillId="0" borderId="48" xfId="5" applyFont="1" applyBorder="1" applyAlignment="1" applyProtection="1">
      <alignment horizontal="center" vertical="center" wrapText="1"/>
      <protection hidden="1"/>
    </xf>
    <xf numFmtId="0" fontId="11" fillId="0" borderId="64" xfId="5" applyFont="1" applyBorder="1" applyAlignment="1" applyProtection="1">
      <alignment horizontal="center" vertical="center" wrapText="1"/>
      <protection hidden="1"/>
    </xf>
    <xf numFmtId="0" fontId="11" fillId="0" borderId="16" xfId="5" applyFont="1" applyBorder="1" applyAlignment="1" applyProtection="1">
      <alignment horizontal="center" vertical="center" wrapText="1"/>
      <protection hidden="1"/>
    </xf>
    <xf numFmtId="0" fontId="11" fillId="0" borderId="63" xfId="5" applyFont="1" applyBorder="1" applyAlignment="1" applyProtection="1">
      <alignment horizontal="center" vertical="center" wrapText="1"/>
      <protection hidden="1"/>
    </xf>
    <xf numFmtId="0" fontId="11" fillId="0" borderId="47" xfId="5" applyFont="1" applyBorder="1" applyAlignment="1" applyProtection="1">
      <alignment horizontal="center" vertical="center" wrapText="1"/>
      <protection hidden="1"/>
    </xf>
    <xf numFmtId="0" fontId="11" fillId="0" borderId="49" xfId="5" applyFont="1" applyBorder="1" applyAlignment="1" applyProtection="1">
      <alignment horizontal="center" vertical="center" wrapText="1"/>
      <protection hidden="1"/>
    </xf>
    <xf numFmtId="0" fontId="11" fillId="0" borderId="48" xfId="5" applyFont="1" applyBorder="1" applyAlignment="1" applyProtection="1">
      <alignment horizontal="center" vertical="center" wrapText="1"/>
      <protection hidden="1"/>
    </xf>
    <xf numFmtId="0" fontId="23" fillId="0" borderId="65" xfId="5" applyFont="1" applyBorder="1" applyAlignment="1" applyProtection="1">
      <alignment horizontal="center" vertical="top" wrapText="1"/>
      <protection hidden="1"/>
    </xf>
    <xf numFmtId="0" fontId="23" fillId="0" borderId="52" xfId="5" applyFont="1" applyBorder="1" applyAlignment="1" applyProtection="1">
      <alignment horizontal="center" vertical="top" wrapText="1"/>
      <protection hidden="1"/>
    </xf>
    <xf numFmtId="0" fontId="23" fillId="0" borderId="66" xfId="5" applyFont="1" applyBorder="1" applyAlignment="1" applyProtection="1">
      <alignment horizontal="center" vertical="top" wrapText="1"/>
      <protection hidden="1"/>
    </xf>
    <xf numFmtId="0" fontId="23" fillId="0" borderId="53" xfId="5" applyFont="1" applyBorder="1" applyAlignment="1" applyProtection="1">
      <alignment horizontal="center" vertical="top" wrapText="1"/>
      <protection hidden="1"/>
    </xf>
    <xf numFmtId="0" fontId="23" fillId="0" borderId="54" xfId="5" applyFont="1" applyBorder="1" applyAlignment="1" applyProtection="1">
      <alignment horizontal="center" vertical="top" wrapText="1"/>
      <protection hidden="1"/>
    </xf>
    <xf numFmtId="0" fontId="23" fillId="0" borderId="45" xfId="5" applyFont="1" applyBorder="1" applyAlignment="1" applyProtection="1">
      <alignment horizontal="center" vertical="top" wrapText="1"/>
      <protection hidden="1"/>
    </xf>
    <xf numFmtId="0" fontId="23" fillId="0" borderId="56" xfId="5" applyFont="1" applyBorder="1" applyAlignment="1" applyProtection="1">
      <alignment horizontal="center" vertical="top" wrapText="1"/>
      <protection hidden="1"/>
    </xf>
    <xf numFmtId="0" fontId="23" fillId="0" borderId="48" xfId="5" applyFont="1" applyBorder="1" applyAlignment="1" applyProtection="1">
      <alignment horizontal="center" vertical="top" wrapText="1"/>
      <protection hidden="1"/>
    </xf>
    <xf numFmtId="0" fontId="23" fillId="0" borderId="44" xfId="5" applyFont="1" applyBorder="1" applyAlignment="1" applyProtection="1">
      <alignment horizontal="center" vertical="top" wrapText="1"/>
      <protection hidden="1"/>
    </xf>
    <xf numFmtId="0" fontId="23" fillId="0" borderId="46" xfId="5" applyFont="1" applyBorder="1" applyAlignment="1" applyProtection="1">
      <alignment horizontal="center" vertical="top" wrapText="1"/>
      <protection hidden="1"/>
    </xf>
    <xf numFmtId="0" fontId="23" fillId="0" borderId="47" xfId="5" applyFont="1" applyBorder="1" applyAlignment="1" applyProtection="1">
      <alignment horizontal="center" vertical="top" wrapText="1"/>
      <protection hidden="1"/>
    </xf>
    <xf numFmtId="0" fontId="23" fillId="0" borderId="49" xfId="5" applyFont="1" applyBorder="1" applyAlignment="1" applyProtection="1">
      <alignment horizontal="center" vertical="top" wrapText="1"/>
      <protection hidden="1"/>
    </xf>
    <xf numFmtId="0" fontId="23" fillId="0" borderId="41" xfId="5" applyFont="1" applyBorder="1" applyAlignment="1" applyProtection="1">
      <alignment horizontal="center" vertical="top" wrapText="1"/>
      <protection hidden="1"/>
    </xf>
    <xf numFmtId="0" fontId="23" fillId="0" borderId="42" xfId="5" applyFont="1" applyBorder="1" applyAlignment="1" applyProtection="1">
      <alignment horizontal="center" vertical="top" wrapText="1"/>
      <protection hidden="1"/>
    </xf>
    <xf numFmtId="0" fontId="23" fillId="0" borderId="55" xfId="5" applyFont="1" applyBorder="1" applyAlignment="1" applyProtection="1">
      <alignment horizontal="center" vertical="top" wrapText="1"/>
      <protection hidden="1"/>
    </xf>
    <xf numFmtId="0" fontId="11" fillId="0" borderId="44" xfId="5" applyFont="1" applyBorder="1" applyAlignment="1" applyProtection="1">
      <alignment horizontal="center" vertical="top" wrapText="1"/>
      <protection hidden="1"/>
    </xf>
    <xf numFmtId="0" fontId="11" fillId="0" borderId="46" xfId="5" applyFont="1" applyBorder="1" applyAlignment="1" applyProtection="1">
      <alignment horizontal="center" vertical="top" wrapText="1"/>
      <protection hidden="1"/>
    </xf>
    <xf numFmtId="0" fontId="11" fillId="0" borderId="45" xfId="5" applyFont="1" applyBorder="1" applyAlignment="1" applyProtection="1">
      <alignment horizontal="center" vertical="top" wrapText="1"/>
      <protection hidden="1"/>
    </xf>
    <xf numFmtId="0" fontId="23" fillId="0" borderId="57" xfId="5" applyFont="1" applyBorder="1" applyAlignment="1" applyProtection="1">
      <alignment horizontal="center" vertical="center" wrapText="1"/>
      <protection hidden="1"/>
    </xf>
    <xf numFmtId="0" fontId="23" fillId="0" borderId="43" xfId="5" applyFont="1" applyBorder="1" applyAlignment="1" applyProtection="1">
      <alignment horizontal="center" vertical="center" wrapText="1"/>
      <protection hidden="1"/>
    </xf>
    <xf numFmtId="0" fontId="23" fillId="0" borderId="1" xfId="5" applyFont="1" applyBorder="1" applyAlignment="1" applyProtection="1">
      <alignment horizontal="center" vertical="top" wrapText="1"/>
      <protection hidden="1"/>
    </xf>
    <xf numFmtId="0" fontId="23" fillId="0" borderId="51" xfId="5" applyFont="1" applyBorder="1" applyAlignment="1" applyProtection="1">
      <alignment horizontal="center" vertical="top" wrapText="1"/>
      <protection hidden="1"/>
    </xf>
    <xf numFmtId="1" fontId="23" fillId="0" borderId="1" xfId="5" applyNumberFormat="1" applyFont="1" applyBorder="1" applyAlignment="1" applyProtection="1">
      <alignment horizontal="center" vertical="top" shrinkToFit="1"/>
      <protection hidden="1"/>
    </xf>
    <xf numFmtId="0" fontId="11" fillId="0" borderId="1" xfId="5" applyFont="1" applyBorder="1" applyAlignment="1" applyProtection="1">
      <alignment horizontal="center" vertical="top" wrapText="1"/>
      <protection hidden="1"/>
    </xf>
    <xf numFmtId="1" fontId="23" fillId="0" borderId="1" xfId="5" applyNumberFormat="1" applyFont="1" applyBorder="1" applyAlignment="1" applyProtection="1">
      <alignment horizontal="center" vertical="center" shrinkToFit="1"/>
      <protection hidden="1"/>
    </xf>
    <xf numFmtId="0" fontId="23" fillId="0" borderId="58" xfId="5" applyFont="1" applyBorder="1" applyAlignment="1" applyProtection="1">
      <alignment horizontal="center" vertical="top" wrapText="1"/>
      <protection hidden="1"/>
    </xf>
    <xf numFmtId="0" fontId="23" fillId="0" borderId="59" xfId="5" applyFont="1" applyBorder="1" applyAlignment="1" applyProtection="1">
      <alignment horizontal="center" vertical="top" wrapText="1"/>
      <protection hidden="1"/>
    </xf>
    <xf numFmtId="0" fontId="23" fillId="0" borderId="60" xfId="5" applyFont="1" applyBorder="1" applyAlignment="1" applyProtection="1">
      <alignment horizontal="center" vertical="top" wrapText="1"/>
      <protection hidden="1"/>
    </xf>
    <xf numFmtId="0" fontId="23" fillId="0" borderId="61" xfId="5" applyFont="1" applyBorder="1" applyAlignment="1" applyProtection="1">
      <alignment horizontal="center" vertical="top" wrapText="1"/>
      <protection hidden="1"/>
    </xf>
    <xf numFmtId="1" fontId="23" fillId="0" borderId="24" xfId="5" applyNumberFormat="1" applyFont="1" applyBorder="1" applyAlignment="1" applyProtection="1">
      <alignment horizontal="center" vertical="top" shrinkToFit="1"/>
      <protection hidden="1"/>
    </xf>
    <xf numFmtId="1" fontId="23" fillId="0" borderId="60" xfId="5" applyNumberFormat="1" applyFont="1" applyBorder="1" applyAlignment="1" applyProtection="1">
      <alignment horizontal="center" vertical="top" shrinkToFit="1"/>
      <protection hidden="1"/>
    </xf>
    <xf numFmtId="1" fontId="23" fillId="0" borderId="61" xfId="5" applyNumberFormat="1" applyFont="1" applyBorder="1" applyAlignment="1" applyProtection="1">
      <alignment horizontal="center" vertical="top" shrinkToFit="1"/>
      <protection hidden="1"/>
    </xf>
    <xf numFmtId="1" fontId="23" fillId="0" borderId="59" xfId="5" applyNumberFormat="1" applyFont="1" applyBorder="1" applyAlignment="1" applyProtection="1">
      <alignment horizontal="center" vertical="top" shrinkToFit="1"/>
      <protection hidden="1"/>
    </xf>
    <xf numFmtId="9" fontId="23" fillId="0" borderId="60" xfId="5" applyNumberFormat="1" applyFont="1" applyBorder="1" applyAlignment="1" applyProtection="1">
      <alignment horizontal="center" vertical="top" shrinkToFit="1"/>
      <protection hidden="1"/>
    </xf>
    <xf numFmtId="9" fontId="23" fillId="0" borderId="62" xfId="5" applyNumberFormat="1" applyFont="1" applyBorder="1" applyAlignment="1" applyProtection="1">
      <alignment horizontal="center" vertical="top" shrinkToFit="1"/>
      <protection hidden="1"/>
    </xf>
    <xf numFmtId="0" fontId="23" fillId="0" borderId="1" xfId="0" applyFont="1" applyBorder="1" applyAlignment="1" applyProtection="1">
      <alignment horizontal="center" vertical="center" wrapText="1"/>
      <protection hidden="1"/>
    </xf>
    <xf numFmtId="0" fontId="28" fillId="0" borderId="15" xfId="0" applyFont="1" applyBorder="1" applyAlignment="1" applyProtection="1">
      <alignment horizontal="center" vertical="center"/>
      <protection hidden="1"/>
    </xf>
    <xf numFmtId="0" fontId="28" fillId="0" borderId="17" xfId="0" applyFont="1" applyBorder="1" applyAlignment="1" applyProtection="1">
      <alignment horizontal="center" vertical="center"/>
      <protection hidden="1"/>
    </xf>
    <xf numFmtId="0" fontId="28" fillId="0" borderId="18" xfId="0" applyFont="1" applyBorder="1" applyAlignment="1" applyProtection="1">
      <alignment horizontal="center" vertical="center"/>
      <protection hidden="1"/>
    </xf>
    <xf numFmtId="0" fontId="28" fillId="0" borderId="19" xfId="0" applyFont="1" applyBorder="1" applyAlignment="1" applyProtection="1">
      <alignment horizontal="center" vertical="center"/>
      <protection hidden="1"/>
    </xf>
    <xf numFmtId="0" fontId="28" fillId="0" borderId="20" xfId="0" applyFont="1" applyBorder="1" applyAlignment="1" applyProtection="1">
      <alignment horizontal="center" vertical="center"/>
      <protection hidden="1"/>
    </xf>
    <xf numFmtId="0" fontId="28" fillId="0" borderId="22" xfId="0" applyFont="1" applyBorder="1" applyAlignment="1" applyProtection="1">
      <alignment horizontal="center" vertical="center"/>
      <protection hidden="1"/>
    </xf>
  </cellXfs>
  <cellStyles count="6">
    <cellStyle name="Comma" xfId="1" builtinId="3"/>
    <cellStyle name="Currency" xfId="4" builtinId="4"/>
    <cellStyle name="Hyperlink" xfId="2" builtinId="8"/>
    <cellStyle name="Normal" xfId="0" builtinId="0"/>
    <cellStyle name="Normal 2" xfId="5" xr:uid="{EC9BEB2E-7687-4D17-87BA-4200B7072933}"/>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429153</xdr:colOff>
      <xdr:row>0</xdr:row>
      <xdr:rowOff>143453</xdr:rowOff>
    </xdr:from>
    <xdr:to>
      <xdr:col>5</xdr:col>
      <xdr:colOff>48453</xdr:colOff>
      <xdr:row>1</xdr:row>
      <xdr:rowOff>135141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493028" y="140278"/>
          <a:ext cx="860725" cy="96641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28575</xdr:colOff>
          <xdr:row>16</xdr:row>
          <xdr:rowOff>9525</xdr:rowOff>
        </xdr:from>
        <xdr:to>
          <xdr:col>9</xdr:col>
          <xdr:colOff>971550</xdr:colOff>
          <xdr:row>17</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HRMS data is accurate and current.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cc02.safelinks.protection.outlook.com/?url=https%3A%2F%2Fofm.wa.gov%2Fsites%2Fdefault%2Ffiles%2Fpublic%2Ffacilities%2FFinancialAssumptions%2FOFMLeaseRates.pdf&amp;data=05%7C01%7CBrooke.Gore%40ofm.wa.gov%7C3bf51bb185de4c68809f08db561cf631%7C11d0e217264e400a8ba057dcc127d72d%7C0%7C0%7C638198454608937536%7CUnknown%7CTWFpbGZsb3d8eyJWIjoiMC4wLjAwMDAiLCJQIjoiV2luMzIiLCJBTiI6Ik1haWwiLCJXVCI6Mn0%3D%7C3000%7C%7C%7C&amp;sdata=%2BB8buorhLwhtOoE%2FB8tlSOBn9f%2F5UI%2Fhzk1vDfnWZas%3D&amp;reserved=0" TargetMode="External"/><Relationship Id="rId7" Type="http://schemas.openxmlformats.org/officeDocument/2006/relationships/ctrlProp" Target="../ctrlProps/ctrlProp1.xml"/><Relationship Id="rId2" Type="http://schemas.openxmlformats.org/officeDocument/2006/relationships/hyperlink" Target="mailto:ofmfacilitiesoversig@ofm.wa.gov" TargetMode="External"/><Relationship Id="rId1" Type="http://schemas.openxmlformats.org/officeDocument/2006/relationships/hyperlink" Target="https://ofm.wa.gov/sites/default/files/public/facilities/FinancialAssumptions/2022LeaseRatesPresentation.pdf"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8E665-3B13-4226-BBC7-86B557012050}">
  <sheetPr>
    <pageSetUpPr fitToPage="1"/>
  </sheetPr>
  <dimension ref="A1:T196"/>
  <sheetViews>
    <sheetView showGridLines="0" tabSelected="1" zoomScaleNormal="100" zoomScaleSheetLayoutView="100" zoomScalePageLayoutView="55" workbookViewId="0">
      <selection activeCell="P29" sqref="P29"/>
    </sheetView>
  </sheetViews>
  <sheetFormatPr defaultColWidth="9.140625" defaultRowHeight="15" customHeight="1" x14ac:dyDescent="0.25"/>
  <cols>
    <col min="1" max="1" width="14" style="4" customWidth="1"/>
    <col min="2" max="2" width="19.85546875" style="4" customWidth="1"/>
    <col min="3" max="3" width="15.140625" style="4" customWidth="1"/>
    <col min="4" max="4" width="14.5703125" style="4" customWidth="1"/>
    <col min="5" max="5" width="3.140625" style="4" customWidth="1"/>
    <col min="6" max="6" width="17.7109375" style="4" customWidth="1"/>
    <col min="7" max="7" width="3.85546875" style="4" customWidth="1"/>
    <col min="8" max="8" width="16.85546875" style="4" customWidth="1"/>
    <col min="9" max="9" width="15.85546875" style="4" customWidth="1"/>
    <col min="10" max="10" width="15.140625" style="4" customWidth="1"/>
    <col min="11" max="11" width="8.85546875" style="4" customWidth="1"/>
    <col min="12" max="12" width="9" style="4" customWidth="1"/>
    <col min="13" max="13" width="17.5703125" style="4" customWidth="1"/>
    <col min="14" max="14" width="9.140625" style="13"/>
    <col min="15" max="16384" width="9.140625" style="4"/>
  </cols>
  <sheetData>
    <row r="1" spans="1:18" ht="76.5" customHeight="1" x14ac:dyDescent="0.25">
      <c r="A1" s="262" t="s">
        <v>220</v>
      </c>
      <c r="B1" s="262"/>
      <c r="C1" s="262"/>
      <c r="D1" s="262"/>
      <c r="E1" s="262"/>
      <c r="F1" s="262"/>
      <c r="G1" s="262"/>
      <c r="H1" s="262"/>
      <c r="I1" s="262"/>
      <c r="J1" s="262"/>
      <c r="K1" s="262"/>
      <c r="L1" s="262"/>
      <c r="M1" s="262"/>
    </row>
    <row r="2" spans="1:18" ht="15" customHeight="1" x14ac:dyDescent="0.25">
      <c r="C2" s="234"/>
      <c r="D2" s="234"/>
      <c r="E2" s="234"/>
      <c r="F2" s="234"/>
      <c r="G2" s="234"/>
      <c r="H2" s="234"/>
      <c r="I2" s="234"/>
      <c r="J2" s="234"/>
      <c r="K2" s="234"/>
      <c r="L2" s="234"/>
      <c r="M2" s="234"/>
    </row>
    <row r="3" spans="1:18" ht="15" customHeight="1" x14ac:dyDescent="0.25">
      <c r="A3" s="263" t="s">
        <v>148</v>
      </c>
      <c r="B3" s="263"/>
      <c r="C3" s="263"/>
      <c r="D3" s="263"/>
      <c r="E3" s="263"/>
      <c r="F3" s="263"/>
      <c r="G3" s="263"/>
      <c r="H3" s="263"/>
      <c r="I3" s="263"/>
      <c r="J3" s="263"/>
      <c r="K3" s="263"/>
      <c r="L3" s="263"/>
      <c r="M3" s="263"/>
    </row>
    <row r="4" spans="1:18" ht="15" customHeight="1" x14ac:dyDescent="0.25">
      <c r="C4" s="54"/>
      <c r="D4" s="54"/>
      <c r="E4" s="54"/>
      <c r="F4" s="54"/>
      <c r="G4" s="54"/>
      <c r="H4" s="54"/>
      <c r="I4" s="54"/>
      <c r="J4" s="54"/>
      <c r="K4" s="54"/>
      <c r="L4" s="54"/>
      <c r="M4" s="50"/>
    </row>
    <row r="5" spans="1:18" ht="15" customHeight="1" x14ac:dyDescent="0.25">
      <c r="C5" s="65" t="s">
        <v>0</v>
      </c>
      <c r="D5" s="213"/>
      <c r="E5" s="213"/>
      <c r="F5" s="213"/>
      <c r="G5" s="213"/>
      <c r="H5" s="213"/>
      <c r="I5" s="213"/>
      <c r="J5" s="213"/>
      <c r="L5" s="65"/>
      <c r="M5" s="72"/>
    </row>
    <row r="6" spans="1:18" ht="15" customHeight="1" x14ac:dyDescent="0.25">
      <c r="C6" s="65" t="s">
        <v>1</v>
      </c>
      <c r="D6" s="231"/>
      <c r="E6" s="232"/>
      <c r="F6" s="232"/>
      <c r="G6" s="232"/>
      <c r="H6" s="232"/>
      <c r="I6" s="232"/>
      <c r="J6" s="233"/>
    </row>
    <row r="7" spans="1:18" ht="15" customHeight="1" x14ac:dyDescent="0.25">
      <c r="C7" s="65" t="s">
        <v>2</v>
      </c>
      <c r="D7" s="264"/>
      <c r="E7" s="264"/>
      <c r="F7" s="265"/>
      <c r="G7" s="265"/>
      <c r="H7" s="265"/>
      <c r="I7" s="265"/>
      <c r="J7" s="265"/>
      <c r="P7" s="50"/>
    </row>
    <row r="8" spans="1:18" ht="15" customHeight="1" x14ac:dyDescent="0.25">
      <c r="C8" s="65" t="s">
        <v>3</v>
      </c>
      <c r="D8" s="213"/>
      <c r="E8" s="213"/>
      <c r="F8" s="213"/>
      <c r="G8" s="213"/>
      <c r="H8" s="213"/>
      <c r="I8" s="213"/>
      <c r="J8" s="213"/>
    </row>
    <row r="9" spans="1:18" ht="15" customHeight="1" x14ac:dyDescent="0.25">
      <c r="C9" s="65"/>
      <c r="D9" s="73"/>
      <c r="E9" s="73"/>
      <c r="F9" s="73"/>
      <c r="G9" s="73"/>
      <c r="H9" s="73"/>
      <c r="I9" s="73"/>
      <c r="J9" s="92"/>
    </row>
    <row r="10" spans="1:18" ht="15" customHeight="1" x14ac:dyDescent="0.25">
      <c r="A10" s="142" t="s">
        <v>110</v>
      </c>
      <c r="B10" s="142"/>
      <c r="C10" s="142"/>
      <c r="D10" s="142"/>
      <c r="E10" s="142"/>
      <c r="F10" s="142"/>
      <c r="G10" s="142"/>
      <c r="H10" s="142"/>
      <c r="I10" s="142"/>
      <c r="J10" s="142"/>
      <c r="K10" s="142"/>
      <c r="L10" s="142"/>
      <c r="M10" s="142"/>
    </row>
    <row r="11" spans="1:18" ht="15" customHeight="1" x14ac:dyDescent="0.25">
      <c r="A11" s="54"/>
      <c r="B11" s="58"/>
      <c r="C11" s="54"/>
      <c r="D11" s="54"/>
      <c r="E11" s="54"/>
      <c r="F11" s="54"/>
      <c r="G11" s="54"/>
      <c r="H11" s="58"/>
      <c r="I11" s="54"/>
      <c r="J11" s="58"/>
      <c r="K11" s="54"/>
      <c r="L11" s="54"/>
      <c r="M11" s="54"/>
    </row>
    <row r="12" spans="1:18" ht="15" customHeight="1" x14ac:dyDescent="0.25">
      <c r="A12" s="8" t="s">
        <v>7</v>
      </c>
      <c r="B12" s="127"/>
      <c r="C12" s="8" t="s">
        <v>92</v>
      </c>
      <c r="D12" s="167"/>
      <c r="E12" s="167"/>
      <c r="F12" s="33"/>
      <c r="G12" s="34" t="s">
        <v>8</v>
      </c>
      <c r="H12" s="7"/>
      <c r="I12" s="35" t="s">
        <v>55</v>
      </c>
      <c r="J12" s="139"/>
      <c r="K12" s="34" t="s">
        <v>9</v>
      </c>
      <c r="L12" s="167"/>
      <c r="M12" s="167"/>
      <c r="N12" s="26"/>
    </row>
    <row r="13" spans="1:18" ht="15" customHeight="1" x14ac:dyDescent="0.25">
      <c r="A13" s="8" t="s">
        <v>7</v>
      </c>
      <c r="B13" s="127"/>
      <c r="C13" s="8" t="s">
        <v>92</v>
      </c>
      <c r="D13" s="167"/>
      <c r="E13" s="167"/>
      <c r="F13" s="33"/>
      <c r="G13" s="34" t="s">
        <v>8</v>
      </c>
      <c r="H13" s="7"/>
      <c r="I13" s="35" t="s">
        <v>55</v>
      </c>
      <c r="J13" s="139"/>
      <c r="K13" s="34" t="s">
        <v>9</v>
      </c>
      <c r="L13" s="267"/>
      <c r="M13" s="267"/>
      <c r="N13" s="26"/>
    </row>
    <row r="14" spans="1:18" ht="15" customHeight="1" x14ac:dyDescent="0.25">
      <c r="A14" s="8" t="s">
        <v>7</v>
      </c>
      <c r="B14" s="127"/>
      <c r="C14" s="8" t="s">
        <v>92</v>
      </c>
      <c r="D14" s="167"/>
      <c r="E14" s="167"/>
      <c r="F14" s="33"/>
      <c r="G14" s="34" t="s">
        <v>8</v>
      </c>
      <c r="H14" s="7"/>
      <c r="I14" s="35" t="s">
        <v>55</v>
      </c>
      <c r="J14" s="139"/>
      <c r="K14" s="34" t="s">
        <v>9</v>
      </c>
      <c r="L14" s="167"/>
      <c r="M14" s="167"/>
      <c r="N14" s="26"/>
    </row>
    <row r="15" spans="1:18" ht="15" customHeight="1" x14ac:dyDescent="0.25">
      <c r="G15" s="65" t="s">
        <v>10</v>
      </c>
      <c r="H15" s="1">
        <f>SUM(H12:H14)</f>
        <v>0</v>
      </c>
      <c r="I15" s="32"/>
      <c r="J15" s="32"/>
      <c r="K15" s="32"/>
      <c r="L15" s="32"/>
      <c r="M15" s="32"/>
    </row>
    <row r="16" spans="1:18" ht="15" customHeight="1" x14ac:dyDescent="0.25">
      <c r="G16" s="65"/>
      <c r="H16" s="32"/>
      <c r="I16" s="32"/>
      <c r="J16" s="32"/>
      <c r="K16" s="32"/>
      <c r="L16" s="32"/>
      <c r="M16" s="32"/>
      <c r="Q16" s="65"/>
      <c r="R16" s="5"/>
    </row>
    <row r="17" spans="1:18" ht="15" customHeight="1" x14ac:dyDescent="0.25">
      <c r="A17" s="168" t="s">
        <v>105</v>
      </c>
      <c r="B17" s="168"/>
      <c r="C17" s="55" t="s">
        <v>103</v>
      </c>
      <c r="D17" s="185" t="s">
        <v>120</v>
      </c>
      <c r="E17" s="185"/>
      <c r="F17" s="55" t="s">
        <v>121</v>
      </c>
      <c r="G17" s="185" t="s">
        <v>87</v>
      </c>
      <c r="H17" s="185"/>
      <c r="K17" s="203" t="s">
        <v>119</v>
      </c>
      <c r="L17" s="203"/>
      <c r="M17" s="203"/>
      <c r="Q17" s="65"/>
      <c r="R17" s="5"/>
    </row>
    <row r="18" spans="1:18" ht="15" customHeight="1" x14ac:dyDescent="0.25">
      <c r="A18" s="168" t="s">
        <v>45</v>
      </c>
      <c r="B18" s="168"/>
      <c r="C18" s="87"/>
      <c r="D18" s="169"/>
      <c r="E18" s="169"/>
      <c r="F18" s="87"/>
      <c r="G18" s="152">
        <f>SUM(C18:F18)</f>
        <v>0</v>
      </c>
      <c r="H18" s="152"/>
      <c r="I18" s="120" t="s">
        <v>99</v>
      </c>
      <c r="K18" s="151">
        <f>IFERROR(H15/G18,0)</f>
        <v>0</v>
      </c>
      <c r="L18" s="151"/>
      <c r="M18" s="151"/>
      <c r="Q18" s="65"/>
      <c r="R18" s="5"/>
    </row>
    <row r="19" spans="1:18" ht="15" customHeight="1" x14ac:dyDescent="0.25">
      <c r="A19" s="93" t="s">
        <v>146</v>
      </c>
      <c r="B19" s="64"/>
      <c r="C19" s="91"/>
      <c r="D19" s="91"/>
      <c r="E19" s="91"/>
      <c r="F19" s="88"/>
      <c r="G19" s="88"/>
      <c r="H19" s="88"/>
      <c r="I19" s="89"/>
      <c r="K19" s="90"/>
      <c r="L19" s="90"/>
      <c r="M19" s="90"/>
      <c r="Q19" s="65"/>
      <c r="R19" s="5"/>
    </row>
    <row r="20" spans="1:18" ht="8.1" customHeight="1" x14ac:dyDescent="0.25">
      <c r="A20" s="93"/>
      <c r="B20" s="64"/>
      <c r="C20" s="91"/>
      <c r="D20" s="91"/>
      <c r="E20" s="91"/>
      <c r="F20" s="88"/>
      <c r="G20" s="88"/>
      <c r="H20" s="88"/>
      <c r="I20" s="89"/>
      <c r="K20" s="90"/>
      <c r="L20" s="90"/>
      <c r="M20" s="90"/>
      <c r="Q20" s="65"/>
      <c r="R20" s="5"/>
    </row>
    <row r="21" spans="1:18" ht="15" customHeight="1" x14ac:dyDescent="0.25">
      <c r="A21" s="18" t="s">
        <v>72</v>
      </c>
      <c r="F21" s="9"/>
      <c r="G21" s="9"/>
      <c r="H21" s="74"/>
      <c r="I21" s="10"/>
      <c r="J21" s="10"/>
      <c r="K21" s="10"/>
      <c r="L21" s="10"/>
    </row>
    <row r="22" spans="1:18" s="15" customFormat="1" ht="29.1" customHeight="1" x14ac:dyDescent="0.25">
      <c r="A22" s="185" t="s">
        <v>134</v>
      </c>
      <c r="B22" s="185"/>
      <c r="C22" s="174" t="s">
        <v>12</v>
      </c>
      <c r="D22" s="175"/>
      <c r="E22" s="188" t="s">
        <v>14</v>
      </c>
      <c r="F22" s="186"/>
      <c r="G22" s="168" t="s">
        <v>135</v>
      </c>
      <c r="H22" s="168"/>
      <c r="I22" s="55" t="s">
        <v>13</v>
      </c>
      <c r="J22" s="55" t="s">
        <v>15</v>
      </c>
      <c r="K22" s="187" t="s">
        <v>112</v>
      </c>
      <c r="L22" s="187"/>
      <c r="M22" s="69" t="s">
        <v>16</v>
      </c>
      <c r="N22" s="27"/>
    </row>
    <row r="23" spans="1:18" ht="15" customHeight="1" x14ac:dyDescent="0.25">
      <c r="A23" s="238"/>
      <c r="B23" s="238"/>
      <c r="C23" s="238"/>
      <c r="D23" s="238"/>
      <c r="E23" s="270"/>
      <c r="F23" s="271"/>
      <c r="G23" s="268"/>
      <c r="H23" s="268"/>
      <c r="I23" s="85"/>
      <c r="J23" s="16">
        <f>SUM(A23:I23)</f>
        <v>0</v>
      </c>
      <c r="K23" s="268"/>
      <c r="L23" s="268"/>
      <c r="M23" s="17">
        <f>J23+K23</f>
        <v>0</v>
      </c>
    </row>
    <row r="24" spans="1:18" ht="15" customHeight="1" x14ac:dyDescent="0.25">
      <c r="A24" s="18"/>
      <c r="B24" s="19"/>
      <c r="C24" s="19"/>
      <c r="D24" s="19"/>
      <c r="E24" s="19"/>
      <c r="F24" s="19"/>
      <c r="G24" s="9"/>
      <c r="H24" s="74"/>
      <c r="I24" s="10"/>
      <c r="J24" s="10"/>
      <c r="L24" s="65" t="s">
        <v>122</v>
      </c>
      <c r="M24" s="51">
        <f>IFERROR($M$23/$H$15,0)</f>
        <v>0</v>
      </c>
    </row>
    <row r="25" spans="1:18" ht="15" customHeight="1" x14ac:dyDescent="0.25">
      <c r="A25" s="269"/>
      <c r="B25" s="269"/>
      <c r="J25" s="10"/>
      <c r="K25" s="10"/>
      <c r="L25" s="10"/>
    </row>
    <row r="26" spans="1:18" ht="15" customHeight="1" x14ac:dyDescent="0.25">
      <c r="A26" s="199" t="s">
        <v>111</v>
      </c>
      <c r="B26" s="200"/>
      <c r="C26" s="200"/>
      <c r="D26" s="200"/>
      <c r="E26" s="200"/>
      <c r="F26" s="200"/>
      <c r="G26" s="200"/>
      <c r="H26" s="200"/>
      <c r="I26" s="200"/>
      <c r="J26" s="200"/>
      <c r="K26" s="200"/>
      <c r="L26" s="200"/>
      <c r="M26" s="201"/>
    </row>
    <row r="27" spans="1:18" ht="15" customHeight="1" x14ac:dyDescent="0.25">
      <c r="A27" s="160"/>
      <c r="B27" s="160"/>
      <c r="C27" s="160"/>
      <c r="D27" s="160"/>
      <c r="E27" s="160"/>
      <c r="F27" s="160"/>
      <c r="G27" s="160"/>
      <c r="H27" s="160"/>
      <c r="I27" s="160"/>
      <c r="J27" s="160"/>
      <c r="K27" s="160"/>
      <c r="L27" s="160"/>
      <c r="M27" s="160"/>
    </row>
    <row r="28" spans="1:18" ht="15" customHeight="1" x14ac:dyDescent="0.25">
      <c r="A28" s="36"/>
      <c r="B28" s="36"/>
      <c r="C28" s="36"/>
      <c r="D28" s="140" t="s">
        <v>141</v>
      </c>
      <c r="E28" s="140"/>
      <c r="F28" s="140"/>
      <c r="G28" s="140"/>
      <c r="H28" s="141"/>
      <c r="I28" s="161"/>
      <c r="J28" s="162"/>
      <c r="K28" s="36"/>
      <c r="L28" s="36"/>
      <c r="M28" s="36"/>
    </row>
    <row r="29" spans="1:18" ht="15" customHeight="1" x14ac:dyDescent="0.25">
      <c r="D29" s="163" t="s">
        <v>129</v>
      </c>
      <c r="E29" s="163"/>
      <c r="F29" s="163"/>
      <c r="G29" s="163"/>
      <c r="H29" s="164"/>
      <c r="I29" s="161"/>
      <c r="J29" s="162"/>
      <c r="K29" s="75"/>
    </row>
    <row r="30" spans="1:18" ht="15" customHeight="1" x14ac:dyDescent="0.25">
      <c r="B30" s="140" t="s">
        <v>88</v>
      </c>
      <c r="C30" s="140"/>
      <c r="D30" s="140"/>
      <c r="E30" s="140"/>
      <c r="F30" s="140"/>
      <c r="G30" s="140"/>
      <c r="H30" s="141"/>
      <c r="I30" s="165"/>
      <c r="J30" s="165"/>
    </row>
    <row r="31" spans="1:18" ht="15" customHeight="1" x14ac:dyDescent="0.25">
      <c r="D31" s="140" t="s">
        <v>170</v>
      </c>
      <c r="E31" s="140"/>
      <c r="F31" s="140"/>
      <c r="G31" s="140"/>
      <c r="H31" s="141"/>
      <c r="I31" s="161"/>
      <c r="J31" s="162"/>
    </row>
    <row r="33" spans="1:14" ht="15" customHeight="1" x14ac:dyDescent="0.25">
      <c r="C33" s="65" t="s">
        <v>4</v>
      </c>
      <c r="D33" s="166"/>
      <c r="E33" s="166"/>
      <c r="F33" s="166"/>
      <c r="G33" s="166"/>
      <c r="H33" s="166"/>
      <c r="I33" s="166"/>
      <c r="J33" s="166"/>
      <c r="K33" s="76"/>
      <c r="L33" s="13"/>
    </row>
    <row r="34" spans="1:14" ht="15" customHeight="1" x14ac:dyDescent="0.25">
      <c r="C34" s="65" t="s">
        <v>54</v>
      </c>
      <c r="D34" s="166"/>
      <c r="E34" s="166"/>
      <c r="F34" s="166"/>
      <c r="G34" s="73"/>
      <c r="H34" s="66" t="s">
        <v>102</v>
      </c>
      <c r="I34" s="153"/>
      <c r="J34" s="154"/>
      <c r="K34" s="77"/>
      <c r="L34" s="77"/>
    </row>
    <row r="35" spans="1:14" ht="15" customHeight="1" x14ac:dyDescent="0.25">
      <c r="C35" s="65" t="s">
        <v>98</v>
      </c>
      <c r="D35" s="155"/>
      <c r="E35" s="156"/>
      <c r="F35" s="157"/>
      <c r="G35" s="78"/>
      <c r="H35" s="158" t="s">
        <v>65</v>
      </c>
      <c r="I35" s="159"/>
      <c r="J35" s="52"/>
    </row>
    <row r="36" spans="1:14" ht="15" customHeight="1" x14ac:dyDescent="0.25">
      <c r="C36" s="65" t="s">
        <v>5</v>
      </c>
      <c r="D36" s="155"/>
      <c r="E36" s="156"/>
      <c r="F36" s="157"/>
      <c r="G36" s="78"/>
      <c r="H36" s="140" t="s">
        <v>90</v>
      </c>
      <c r="I36" s="141"/>
      <c r="J36" s="53"/>
      <c r="K36" s="65"/>
      <c r="L36"/>
      <c r="M36"/>
      <c r="N36" s="4"/>
    </row>
    <row r="37" spans="1:14" ht="15" customHeight="1" x14ac:dyDescent="0.25">
      <c r="C37" s="65" t="s">
        <v>6</v>
      </c>
      <c r="D37" s="176"/>
      <c r="E37" s="176"/>
      <c r="F37" s="176"/>
      <c r="G37" s="78"/>
      <c r="H37" s="140" t="s">
        <v>89</v>
      </c>
      <c r="I37" s="141"/>
      <c r="J37" s="67"/>
      <c r="K37" s="65"/>
      <c r="L37"/>
      <c r="M37"/>
    </row>
    <row r="38" spans="1:14" ht="15" customHeight="1" x14ac:dyDescent="0.25">
      <c r="C38" s="65"/>
      <c r="D38" s="79"/>
      <c r="E38" s="79"/>
      <c r="F38" s="79"/>
      <c r="G38" s="79"/>
      <c r="H38"/>
      <c r="I38" s="65"/>
      <c r="J38" s="65"/>
      <c r="K38" s="65"/>
      <c r="L38"/>
      <c r="M38"/>
    </row>
    <row r="39" spans="1:14" ht="15" customHeight="1" x14ac:dyDescent="0.25">
      <c r="A39" s="142" t="s">
        <v>211</v>
      </c>
      <c r="B39" s="142"/>
      <c r="C39" s="142"/>
      <c r="D39" s="142"/>
      <c r="E39" s="142"/>
      <c r="F39" s="142"/>
      <c r="G39" s="142"/>
      <c r="H39" s="142"/>
      <c r="I39" s="142"/>
      <c r="J39" s="142"/>
      <c r="K39" s="142"/>
      <c r="L39" s="142"/>
      <c r="M39" s="142"/>
    </row>
    <row r="40" spans="1:14" ht="17.25" customHeight="1" x14ac:dyDescent="0.25">
      <c r="A40" s="143" t="s">
        <v>200</v>
      </c>
      <c r="B40" s="144"/>
      <c r="C40" s="144"/>
      <c r="D40" s="144"/>
      <c r="E40" s="144"/>
      <c r="F40" s="144"/>
      <c r="G40" s="144"/>
      <c r="H40" s="144"/>
      <c r="I40" s="144"/>
      <c r="J40" s="144"/>
      <c r="K40" s="144"/>
      <c r="L40" s="144"/>
      <c r="M40" s="144"/>
    </row>
    <row r="41" spans="1:14" x14ac:dyDescent="0.25">
      <c r="A41" s="146"/>
      <c r="B41" s="146"/>
      <c r="C41" s="146"/>
      <c r="D41" s="146"/>
      <c r="E41" s="146"/>
      <c r="F41" s="146"/>
      <c r="G41" s="146"/>
      <c r="H41" s="146"/>
      <c r="I41" s="146"/>
      <c r="J41" s="146"/>
      <c r="K41" s="146"/>
      <c r="L41" s="146"/>
      <c r="M41" s="146"/>
    </row>
    <row r="42" spans="1:14" x14ac:dyDescent="0.25">
      <c r="A42" s="146"/>
      <c r="B42" s="146"/>
      <c r="C42" s="146"/>
      <c r="D42" s="146"/>
      <c r="E42" s="146"/>
      <c r="F42" s="146"/>
      <c r="G42" s="146"/>
      <c r="H42" s="146"/>
      <c r="I42" s="146"/>
      <c r="J42" s="146"/>
      <c r="K42" s="146"/>
      <c r="L42" s="146"/>
      <c r="M42" s="146"/>
    </row>
    <row r="43" spans="1:14" x14ac:dyDescent="0.25">
      <c r="A43" s="146"/>
      <c r="B43" s="146"/>
      <c r="C43" s="146"/>
      <c r="D43" s="146"/>
      <c r="E43" s="146"/>
      <c r="F43" s="146"/>
      <c r="G43" s="146"/>
      <c r="H43" s="146"/>
      <c r="I43" s="146"/>
      <c r="J43" s="146"/>
      <c r="K43" s="146"/>
      <c r="L43" s="146"/>
      <c r="M43" s="146"/>
    </row>
    <row r="44" spans="1:14" x14ac:dyDescent="0.25">
      <c r="A44" s="18" t="s">
        <v>195</v>
      </c>
      <c r="B44" s="112"/>
      <c r="C44" s="112"/>
      <c r="D44" s="112"/>
      <c r="E44" s="112"/>
      <c r="F44" s="112"/>
      <c r="G44" s="112"/>
      <c r="H44" s="112"/>
      <c r="I44" s="112"/>
      <c r="J44" s="112"/>
      <c r="K44" s="112"/>
      <c r="L44" s="112"/>
      <c r="M44" s="112"/>
    </row>
    <row r="45" spans="1:14" x14ac:dyDescent="0.25">
      <c r="A45" s="146"/>
      <c r="B45" s="146"/>
      <c r="C45" s="146"/>
      <c r="D45" s="146"/>
      <c r="E45" s="146"/>
      <c r="F45" s="146"/>
      <c r="G45" s="146"/>
      <c r="H45" s="146"/>
      <c r="I45" s="146"/>
      <c r="J45" s="146"/>
      <c r="K45" s="146"/>
      <c r="L45" s="146"/>
      <c r="M45" s="146"/>
    </row>
    <row r="46" spans="1:14" x14ac:dyDescent="0.25">
      <c r="A46" s="146"/>
      <c r="B46" s="146"/>
      <c r="C46" s="146"/>
      <c r="D46" s="146"/>
      <c r="E46" s="146"/>
      <c r="F46" s="146"/>
      <c r="G46" s="146"/>
      <c r="H46" s="146"/>
      <c r="I46" s="146"/>
      <c r="J46" s="146"/>
      <c r="K46" s="146"/>
      <c r="L46" s="146"/>
      <c r="M46" s="146"/>
    </row>
    <row r="47" spans="1:14" x14ac:dyDescent="0.25">
      <c r="A47" s="146"/>
      <c r="B47" s="146"/>
      <c r="C47" s="146"/>
      <c r="D47" s="146"/>
      <c r="E47" s="146"/>
      <c r="F47" s="146"/>
      <c r="G47" s="146"/>
      <c r="H47" s="146"/>
      <c r="I47" s="146"/>
      <c r="J47" s="146"/>
      <c r="K47" s="146"/>
      <c r="L47" s="146"/>
      <c r="M47" s="146"/>
    </row>
    <row r="48" spans="1:14" ht="17.25" customHeight="1" x14ac:dyDescent="0.25">
      <c r="A48" s="18" t="s">
        <v>196</v>
      </c>
      <c r="B48" s="112"/>
      <c r="C48" s="112"/>
      <c r="D48" s="112"/>
      <c r="E48" s="112"/>
      <c r="F48" s="112"/>
      <c r="G48" s="112"/>
      <c r="H48" s="112"/>
      <c r="I48" s="112"/>
      <c r="J48" s="112"/>
      <c r="K48" s="112"/>
      <c r="L48" s="112"/>
      <c r="M48" s="112"/>
    </row>
    <row r="49" spans="1:14" x14ac:dyDescent="0.25">
      <c r="A49" s="146"/>
      <c r="B49" s="146"/>
      <c r="C49" s="146"/>
      <c r="D49" s="146"/>
      <c r="E49" s="146"/>
      <c r="F49" s="146"/>
      <c r="G49" s="146"/>
      <c r="H49" s="146"/>
      <c r="I49" s="146"/>
      <c r="J49" s="146"/>
      <c r="K49" s="146"/>
      <c r="L49" s="146"/>
      <c r="M49" s="146"/>
    </row>
    <row r="50" spans="1:14" x14ac:dyDescent="0.25">
      <c r="A50" s="146"/>
      <c r="B50" s="146"/>
      <c r="C50" s="146"/>
      <c r="D50" s="146"/>
      <c r="E50" s="146"/>
      <c r="F50" s="146"/>
      <c r="G50" s="146"/>
      <c r="H50" s="146"/>
      <c r="I50" s="146"/>
      <c r="J50" s="146"/>
      <c r="K50" s="146"/>
      <c r="L50" s="146"/>
      <c r="M50" s="146"/>
    </row>
    <row r="51" spans="1:14" x14ac:dyDescent="0.25">
      <c r="A51" s="146"/>
      <c r="B51" s="146"/>
      <c r="C51" s="146"/>
      <c r="D51" s="146"/>
      <c r="E51" s="146"/>
      <c r="F51" s="146"/>
      <c r="G51" s="146"/>
      <c r="H51" s="146"/>
      <c r="I51" s="146"/>
      <c r="J51" s="146"/>
      <c r="K51" s="146"/>
      <c r="L51" s="146"/>
      <c r="M51" s="146"/>
    </row>
    <row r="52" spans="1:14" ht="17.25" customHeight="1" x14ac:dyDescent="0.25">
      <c r="A52" s="63" t="s">
        <v>197</v>
      </c>
      <c r="B52" s="112"/>
      <c r="C52" s="112"/>
      <c r="D52" s="112"/>
      <c r="E52" s="112"/>
      <c r="F52" s="112"/>
      <c r="G52" s="112"/>
      <c r="H52" s="112"/>
      <c r="I52" s="112"/>
      <c r="J52" s="112"/>
      <c r="K52" s="112"/>
      <c r="L52" s="112"/>
      <c r="M52" s="112"/>
    </row>
    <row r="53" spans="1:14" x14ac:dyDescent="0.25">
      <c r="A53" s="146"/>
      <c r="B53" s="146"/>
      <c r="C53" s="146"/>
      <c r="D53" s="146"/>
      <c r="E53" s="146"/>
      <c r="F53" s="146"/>
      <c r="G53" s="146"/>
      <c r="H53" s="146"/>
      <c r="I53" s="146"/>
      <c r="J53" s="146"/>
      <c r="K53" s="146"/>
      <c r="L53" s="146"/>
      <c r="M53" s="146"/>
    </row>
    <row r="54" spans="1:14" x14ac:dyDescent="0.25">
      <c r="A54" s="146"/>
      <c r="B54" s="146"/>
      <c r="C54" s="146"/>
      <c r="D54" s="146"/>
      <c r="E54" s="146"/>
      <c r="F54" s="146"/>
      <c r="G54" s="146"/>
      <c r="H54" s="146"/>
      <c r="I54" s="146"/>
      <c r="J54" s="146"/>
      <c r="K54" s="146"/>
      <c r="L54" s="146"/>
      <c r="M54" s="146"/>
    </row>
    <row r="55" spans="1:14" x14ac:dyDescent="0.25">
      <c r="A55" s="146"/>
      <c r="B55" s="146"/>
      <c r="C55" s="146"/>
      <c r="D55" s="146"/>
      <c r="E55" s="146"/>
      <c r="F55" s="146"/>
      <c r="G55" s="146"/>
      <c r="H55" s="146"/>
      <c r="I55" s="146"/>
      <c r="J55" s="146"/>
      <c r="K55" s="146"/>
      <c r="L55" s="146"/>
      <c r="M55" s="146"/>
    </row>
    <row r="56" spans="1:14" ht="17.25" customHeight="1" x14ac:dyDescent="0.25">
      <c r="A56" s="63" t="s">
        <v>198</v>
      </c>
      <c r="B56" s="112"/>
      <c r="C56" s="112"/>
      <c r="D56" s="112"/>
      <c r="E56" s="112"/>
      <c r="F56" s="112"/>
      <c r="G56" s="112"/>
      <c r="H56" s="112"/>
      <c r="I56" s="112"/>
      <c r="J56" s="112"/>
      <c r="K56" s="112"/>
      <c r="L56" s="112"/>
      <c r="M56" s="112"/>
    </row>
    <row r="57" spans="1:14" x14ac:dyDescent="0.25">
      <c r="A57" s="146"/>
      <c r="B57" s="146"/>
      <c r="C57" s="146"/>
      <c r="D57" s="146"/>
      <c r="E57" s="146"/>
      <c r="F57" s="146"/>
      <c r="G57" s="146"/>
      <c r="H57" s="146"/>
      <c r="I57" s="146"/>
      <c r="J57" s="146"/>
      <c r="K57" s="146"/>
      <c r="L57" s="146"/>
      <c r="M57" s="146"/>
    </row>
    <row r="58" spans="1:14" x14ac:dyDescent="0.25">
      <c r="A58" s="146"/>
      <c r="B58" s="146"/>
      <c r="C58" s="146"/>
      <c r="D58" s="146"/>
      <c r="E58" s="146"/>
      <c r="F58" s="146"/>
      <c r="G58" s="146"/>
      <c r="H58" s="146"/>
      <c r="I58" s="146"/>
      <c r="J58" s="146"/>
      <c r="K58" s="146"/>
      <c r="L58" s="146"/>
      <c r="M58" s="146"/>
    </row>
    <row r="59" spans="1:14" x14ac:dyDescent="0.25">
      <c r="A59" s="146"/>
      <c r="B59" s="146"/>
      <c r="C59" s="146"/>
      <c r="D59" s="146"/>
      <c r="E59" s="146"/>
      <c r="F59" s="146"/>
      <c r="G59" s="146"/>
      <c r="H59" s="146"/>
      <c r="I59" s="146"/>
      <c r="J59" s="146"/>
      <c r="K59" s="146"/>
      <c r="L59" s="146"/>
      <c r="M59" s="146"/>
    </row>
    <row r="60" spans="1:14" ht="17.25" customHeight="1" x14ac:dyDescent="0.25">
      <c r="A60" s="63" t="s">
        <v>199</v>
      </c>
      <c r="B60" s="112"/>
      <c r="C60" s="112"/>
      <c r="D60" s="112"/>
      <c r="E60" s="112"/>
      <c r="F60" s="112"/>
      <c r="G60" s="112"/>
      <c r="H60" s="112"/>
      <c r="I60" s="112"/>
      <c r="J60" s="112"/>
      <c r="K60" s="112"/>
      <c r="L60" s="112"/>
      <c r="M60" s="112"/>
    </row>
    <row r="61" spans="1:14" x14ac:dyDescent="0.25">
      <c r="A61" s="146"/>
      <c r="B61" s="146"/>
      <c r="C61" s="146"/>
      <c r="D61" s="146"/>
      <c r="E61" s="146"/>
      <c r="F61" s="146"/>
      <c r="G61" s="146"/>
      <c r="H61" s="146"/>
      <c r="I61" s="146"/>
      <c r="J61" s="146"/>
      <c r="K61" s="146"/>
      <c r="L61" s="146"/>
      <c r="M61" s="146"/>
    </row>
    <row r="62" spans="1:14" x14ac:dyDescent="0.25">
      <c r="A62" s="146"/>
      <c r="B62" s="146"/>
      <c r="C62" s="146"/>
      <c r="D62" s="146"/>
      <c r="E62" s="146"/>
      <c r="F62" s="146"/>
      <c r="G62" s="146"/>
      <c r="H62" s="146"/>
      <c r="I62" s="146"/>
      <c r="J62" s="146"/>
      <c r="K62" s="146"/>
      <c r="L62" s="146"/>
      <c r="M62" s="146"/>
    </row>
    <row r="63" spans="1:14" x14ac:dyDescent="0.25">
      <c r="A63" s="146"/>
      <c r="B63" s="146"/>
      <c r="C63" s="146"/>
      <c r="D63" s="146"/>
      <c r="E63" s="146"/>
      <c r="F63" s="146"/>
      <c r="G63" s="146"/>
      <c r="H63" s="146"/>
      <c r="I63" s="146"/>
      <c r="J63" s="146"/>
      <c r="K63" s="146"/>
      <c r="L63" s="146"/>
      <c r="M63" s="146"/>
    </row>
    <row r="64" spans="1:14" s="47" customFormat="1" ht="15" customHeight="1" x14ac:dyDescent="0.25">
      <c r="A64" s="145" t="s">
        <v>214</v>
      </c>
      <c r="B64" s="145"/>
      <c r="C64" s="145"/>
      <c r="D64" s="145"/>
      <c r="E64" s="145"/>
      <c r="F64" s="145"/>
      <c r="G64" s="145"/>
      <c r="H64" s="145"/>
      <c r="I64" s="145"/>
      <c r="J64" s="145"/>
      <c r="K64" s="145"/>
      <c r="L64" s="145"/>
      <c r="M64" s="145"/>
      <c r="N64" s="28"/>
    </row>
    <row r="65" spans="1:16" s="47" customFormat="1" ht="15.75" x14ac:dyDescent="0.25">
      <c r="A65" s="147"/>
      <c r="B65" s="147"/>
      <c r="C65" s="147"/>
      <c r="D65" s="147"/>
      <c r="E65" s="147"/>
      <c r="F65" s="147"/>
      <c r="G65" s="147"/>
      <c r="H65" s="147"/>
      <c r="I65" s="147"/>
      <c r="J65" s="147"/>
      <c r="K65" s="147"/>
      <c r="L65" s="147"/>
      <c r="M65" s="147"/>
      <c r="N65" s="28"/>
    </row>
    <row r="66" spans="1:16" s="47" customFormat="1" ht="15.75" x14ac:dyDescent="0.25">
      <c r="A66" s="147"/>
      <c r="B66" s="147"/>
      <c r="C66" s="147"/>
      <c r="D66" s="147"/>
      <c r="E66" s="147"/>
      <c r="F66" s="147"/>
      <c r="G66" s="147"/>
      <c r="H66" s="147"/>
      <c r="I66" s="147"/>
      <c r="J66" s="147"/>
      <c r="K66" s="147"/>
      <c r="L66" s="147"/>
      <c r="M66" s="147"/>
      <c r="N66" s="28"/>
    </row>
    <row r="67" spans="1:16" s="47" customFormat="1" ht="15.75" x14ac:dyDescent="0.25">
      <c r="A67" s="147"/>
      <c r="B67" s="147"/>
      <c r="C67" s="147"/>
      <c r="D67" s="147"/>
      <c r="E67" s="147"/>
      <c r="F67" s="147"/>
      <c r="G67" s="147"/>
      <c r="H67" s="147"/>
      <c r="I67" s="147"/>
      <c r="J67" s="147"/>
      <c r="K67" s="147"/>
      <c r="L67" s="147"/>
      <c r="M67" s="147"/>
      <c r="N67" s="28"/>
    </row>
    <row r="68" spans="1:16" s="47" customFormat="1" ht="15.75" x14ac:dyDescent="0.25">
      <c r="A68" s="147"/>
      <c r="B68" s="147"/>
      <c r="C68" s="147"/>
      <c r="D68" s="147"/>
      <c r="E68" s="147"/>
      <c r="F68" s="147"/>
      <c r="G68" s="147"/>
      <c r="H68" s="147"/>
      <c r="I68" s="147"/>
      <c r="J68" s="147"/>
      <c r="K68" s="147"/>
      <c r="L68" s="147"/>
      <c r="M68" s="147"/>
      <c r="N68" s="28"/>
    </row>
    <row r="69" spans="1:16" s="47" customFormat="1" ht="15.75" x14ac:dyDescent="0.25">
      <c r="A69" s="147"/>
      <c r="B69" s="147"/>
      <c r="C69" s="147"/>
      <c r="D69" s="147"/>
      <c r="E69" s="147"/>
      <c r="F69" s="147"/>
      <c r="G69" s="147"/>
      <c r="H69" s="147"/>
      <c r="I69" s="147"/>
      <c r="J69" s="147"/>
      <c r="K69" s="147"/>
      <c r="L69" s="147"/>
      <c r="M69" s="147"/>
      <c r="N69" s="28"/>
    </row>
    <row r="70" spans="1:16" s="47" customFormat="1" ht="15.75" x14ac:dyDescent="0.25">
      <c r="A70" s="147"/>
      <c r="B70" s="147"/>
      <c r="C70" s="147"/>
      <c r="D70" s="147"/>
      <c r="E70" s="147"/>
      <c r="F70" s="147"/>
      <c r="G70" s="147"/>
      <c r="H70" s="147"/>
      <c r="I70" s="147"/>
      <c r="J70" s="147"/>
      <c r="K70" s="147"/>
      <c r="L70" s="147"/>
      <c r="M70" s="147"/>
      <c r="N70" s="28"/>
    </row>
    <row r="71" spans="1:16" s="47" customFormat="1" ht="15.75" x14ac:dyDescent="0.25">
      <c r="A71" s="147"/>
      <c r="B71" s="147"/>
      <c r="C71" s="147"/>
      <c r="D71" s="147"/>
      <c r="E71" s="147"/>
      <c r="F71" s="147"/>
      <c r="G71" s="147"/>
      <c r="H71" s="147"/>
      <c r="I71" s="147"/>
      <c r="J71" s="147"/>
      <c r="K71" s="147"/>
      <c r="L71" s="147"/>
      <c r="M71" s="147"/>
      <c r="N71" s="28"/>
      <c r="P71" s="48"/>
    </row>
    <row r="72" spans="1:16" s="47" customFormat="1" ht="15.75" customHeight="1" x14ac:dyDescent="0.25">
      <c r="A72" s="18" t="s">
        <v>57</v>
      </c>
      <c r="B72" s="18"/>
      <c r="C72" s="4"/>
      <c r="D72" s="4"/>
      <c r="E72" s="4"/>
      <c r="F72" s="4"/>
      <c r="G72" s="4"/>
      <c r="H72" s="4"/>
      <c r="I72" s="3"/>
      <c r="J72" s="3"/>
      <c r="K72" s="3"/>
      <c r="L72" s="3"/>
      <c r="M72" s="3"/>
      <c r="N72" s="29"/>
    </row>
    <row r="73" spans="1:16" s="47" customFormat="1" ht="15.75" x14ac:dyDescent="0.25">
      <c r="A73" s="178"/>
      <c r="B73" s="179"/>
      <c r="C73" s="179"/>
      <c r="D73" s="179"/>
      <c r="E73" s="179"/>
      <c r="F73" s="179"/>
      <c r="G73" s="179"/>
      <c r="H73" s="179"/>
      <c r="I73" s="179"/>
      <c r="J73" s="179"/>
      <c r="K73" s="179"/>
      <c r="L73" s="179"/>
      <c r="M73" s="180"/>
      <c r="N73" s="30"/>
    </row>
    <row r="74" spans="1:16" s="47" customFormat="1" ht="15.75" x14ac:dyDescent="0.25">
      <c r="A74" s="181"/>
      <c r="B74" s="182"/>
      <c r="C74" s="182"/>
      <c r="D74" s="182"/>
      <c r="E74" s="182"/>
      <c r="F74" s="182"/>
      <c r="G74" s="182"/>
      <c r="H74" s="182"/>
      <c r="I74" s="182"/>
      <c r="J74" s="182"/>
      <c r="K74" s="182"/>
      <c r="L74" s="182"/>
      <c r="M74" s="183"/>
      <c r="N74" s="30"/>
    </row>
    <row r="75" spans="1:16" s="47" customFormat="1" ht="15.75" x14ac:dyDescent="0.25">
      <c r="A75" s="181"/>
      <c r="B75" s="182"/>
      <c r="C75" s="182"/>
      <c r="D75" s="182"/>
      <c r="E75" s="182"/>
      <c r="F75" s="182"/>
      <c r="G75" s="182"/>
      <c r="H75" s="182"/>
      <c r="I75" s="182"/>
      <c r="J75" s="182"/>
      <c r="K75" s="182"/>
      <c r="L75" s="182"/>
      <c r="M75" s="183"/>
      <c r="N75" s="30"/>
    </row>
    <row r="76" spans="1:16" s="47" customFormat="1" ht="31.5" customHeight="1" x14ac:dyDescent="0.25">
      <c r="A76" s="149" t="s">
        <v>210</v>
      </c>
      <c r="B76" s="150"/>
      <c r="C76" s="150"/>
      <c r="D76" s="150"/>
      <c r="E76" s="150"/>
      <c r="F76" s="150"/>
      <c r="G76" s="150"/>
      <c r="H76" s="150"/>
      <c r="I76" s="150"/>
      <c r="J76" s="150"/>
      <c r="K76" s="150"/>
      <c r="L76" s="150"/>
      <c r="M76" s="150"/>
      <c r="N76" s="30"/>
    </row>
    <row r="77" spans="1:16" s="47" customFormat="1" ht="15.75" x14ac:dyDescent="0.25">
      <c r="A77" s="147"/>
      <c r="B77" s="147"/>
      <c r="C77" s="147"/>
      <c r="D77" s="147"/>
      <c r="E77" s="147"/>
      <c r="F77" s="147"/>
      <c r="G77" s="147"/>
      <c r="H77" s="147"/>
      <c r="I77" s="147"/>
      <c r="J77" s="147"/>
      <c r="K77" s="147"/>
      <c r="L77" s="147"/>
      <c r="M77" s="147"/>
      <c r="N77" s="30"/>
      <c r="P77" s="47" t="s">
        <v>149</v>
      </c>
    </row>
    <row r="78" spans="1:16" s="47" customFormat="1" ht="15.75" x14ac:dyDescent="0.25">
      <c r="A78" s="147"/>
      <c r="B78" s="147"/>
      <c r="C78" s="147"/>
      <c r="D78" s="147"/>
      <c r="E78" s="147"/>
      <c r="F78" s="147"/>
      <c r="G78" s="147"/>
      <c r="H78" s="147"/>
      <c r="I78" s="147"/>
      <c r="J78" s="147"/>
      <c r="K78" s="147"/>
      <c r="L78" s="147"/>
      <c r="M78" s="147"/>
      <c r="N78" s="30"/>
    </row>
    <row r="79" spans="1:16" s="47" customFormat="1" ht="15.75" x14ac:dyDescent="0.25">
      <c r="A79" s="147"/>
      <c r="B79" s="147"/>
      <c r="C79" s="147"/>
      <c r="D79" s="147"/>
      <c r="E79" s="147"/>
      <c r="F79" s="147"/>
      <c r="G79" s="147"/>
      <c r="H79" s="147"/>
      <c r="I79" s="147"/>
      <c r="J79" s="147"/>
      <c r="K79" s="147"/>
      <c r="L79" s="147"/>
      <c r="M79" s="147"/>
      <c r="N79" s="30"/>
    </row>
    <row r="80" spans="1:16" s="47" customFormat="1" ht="15.75" customHeight="1" x14ac:dyDescent="0.25">
      <c r="A80" s="148" t="s">
        <v>209</v>
      </c>
      <c r="B80" s="148"/>
      <c r="C80" s="148"/>
      <c r="D80" s="148"/>
      <c r="E80" s="148"/>
      <c r="F80" s="148"/>
      <c r="G80" s="148"/>
      <c r="H80" s="148"/>
      <c r="I80" s="148"/>
      <c r="J80" s="148"/>
      <c r="K80" s="148"/>
      <c r="L80" s="148"/>
      <c r="M80" s="148"/>
      <c r="N80" s="30"/>
    </row>
    <row r="81" spans="1:14" s="47" customFormat="1" ht="15.75" x14ac:dyDescent="0.25">
      <c r="A81" s="147"/>
      <c r="B81" s="147"/>
      <c r="C81" s="147"/>
      <c r="D81" s="147"/>
      <c r="E81" s="147"/>
      <c r="F81" s="147"/>
      <c r="G81" s="147"/>
      <c r="H81" s="147"/>
      <c r="I81" s="147"/>
      <c r="J81" s="147"/>
      <c r="K81" s="147"/>
      <c r="L81" s="147"/>
      <c r="M81" s="147"/>
      <c r="N81" s="30"/>
    </row>
    <row r="82" spans="1:14" s="47" customFormat="1" ht="15.75" x14ac:dyDescent="0.25">
      <c r="A82" s="147"/>
      <c r="B82" s="147"/>
      <c r="C82" s="147"/>
      <c r="D82" s="147"/>
      <c r="E82" s="147"/>
      <c r="F82" s="147"/>
      <c r="G82" s="147"/>
      <c r="H82" s="147"/>
      <c r="I82" s="147"/>
      <c r="J82" s="147"/>
      <c r="K82" s="147"/>
      <c r="L82" s="147"/>
      <c r="M82" s="147"/>
      <c r="N82" s="30"/>
    </row>
    <row r="83" spans="1:14" s="47" customFormat="1" ht="15.75" x14ac:dyDescent="0.25">
      <c r="A83" s="147"/>
      <c r="B83" s="147"/>
      <c r="C83" s="147"/>
      <c r="D83" s="147"/>
      <c r="E83" s="147"/>
      <c r="F83" s="147"/>
      <c r="G83" s="147"/>
      <c r="H83" s="147"/>
      <c r="I83" s="147"/>
      <c r="J83" s="147"/>
      <c r="K83" s="147"/>
      <c r="L83" s="147"/>
      <c r="M83" s="147"/>
      <c r="N83" s="30"/>
    </row>
    <row r="84" spans="1:14" s="47" customFormat="1" ht="6.75" customHeight="1" x14ac:dyDescent="0.25">
      <c r="B84" s="123"/>
      <c r="C84" s="122"/>
      <c r="D84" s="122"/>
      <c r="E84" s="122"/>
      <c r="F84" s="122"/>
      <c r="G84" s="122"/>
      <c r="H84" s="122"/>
      <c r="I84" s="122"/>
      <c r="J84" s="122"/>
      <c r="K84" s="122"/>
      <c r="L84" s="122"/>
      <c r="M84" s="122"/>
      <c r="N84" s="28"/>
    </row>
    <row r="85" spans="1:14" s="47" customFormat="1" ht="15" customHeight="1" x14ac:dyDescent="0.25">
      <c r="A85" s="142" t="s">
        <v>201</v>
      </c>
      <c r="B85" s="142"/>
      <c r="C85" s="142"/>
      <c r="D85" s="142"/>
      <c r="E85" s="142"/>
      <c r="F85" s="142"/>
      <c r="G85" s="142"/>
      <c r="H85" s="142"/>
      <c r="I85" s="142"/>
      <c r="J85" s="142"/>
      <c r="K85" s="142"/>
      <c r="L85" s="142"/>
      <c r="M85" s="142"/>
      <c r="N85" s="30"/>
    </row>
    <row r="86" spans="1:14" s="47" customFormat="1" ht="15" customHeight="1" x14ac:dyDescent="0.25">
      <c r="A86" s="184" t="s">
        <v>142</v>
      </c>
      <c r="B86" s="184"/>
      <c r="C86" s="184"/>
      <c r="D86" s="184"/>
      <c r="E86" s="184"/>
      <c r="F86" s="184"/>
      <c r="G86" s="184"/>
      <c r="H86" s="184"/>
      <c r="I86" s="184"/>
      <c r="J86" s="184"/>
      <c r="K86" s="184"/>
      <c r="L86" s="184"/>
      <c r="M86" s="184"/>
      <c r="N86" s="30"/>
    </row>
    <row r="87" spans="1:14" s="47" customFormat="1" ht="15" customHeight="1" x14ac:dyDescent="0.25">
      <c r="A87" s="184"/>
      <c r="B87" s="184"/>
      <c r="C87" s="184"/>
      <c r="D87" s="184"/>
      <c r="E87" s="184"/>
      <c r="F87" s="184"/>
      <c r="G87" s="184"/>
      <c r="H87" s="184"/>
      <c r="I87" s="184"/>
      <c r="J87" s="184"/>
      <c r="K87" s="184"/>
      <c r="L87" s="184"/>
      <c r="M87" s="184"/>
      <c r="N87" s="30"/>
    </row>
    <row r="88" spans="1:14" ht="15" customHeight="1" x14ac:dyDescent="0.25">
      <c r="A88" s="184"/>
      <c r="B88" s="184"/>
      <c r="C88" s="184"/>
      <c r="D88" s="184"/>
      <c r="E88" s="184"/>
      <c r="F88" s="184"/>
      <c r="G88" s="184"/>
      <c r="H88" s="184"/>
      <c r="I88" s="184"/>
      <c r="J88" s="184"/>
      <c r="K88" s="184"/>
      <c r="L88" s="184"/>
      <c r="M88" s="184"/>
    </row>
    <row r="89" spans="1:14" ht="14.1" customHeight="1" x14ac:dyDescent="0.25">
      <c r="A89" s="184"/>
      <c r="B89" s="184"/>
      <c r="C89" s="184"/>
      <c r="D89" s="184"/>
      <c r="E89" s="184"/>
      <c r="F89" s="184"/>
      <c r="G89" s="184"/>
      <c r="H89" s="184"/>
      <c r="I89" s="184"/>
      <c r="J89" s="184"/>
      <c r="K89" s="184"/>
      <c r="L89" s="184"/>
      <c r="M89" s="184"/>
    </row>
    <row r="90" spans="1:14" ht="5.0999999999999996" customHeight="1" x14ac:dyDescent="0.25">
      <c r="A90" s="3"/>
      <c r="B90" s="3"/>
      <c r="C90" s="3"/>
      <c r="D90" s="3"/>
      <c r="E90" s="3"/>
      <c r="F90" s="3"/>
      <c r="H90" s="3"/>
      <c r="I90" s="3"/>
      <c r="J90" s="5"/>
      <c r="K90" s="6"/>
      <c r="L90" s="6"/>
      <c r="M90" s="6"/>
    </row>
    <row r="91" spans="1:14" ht="43.5" customHeight="1" x14ac:dyDescent="0.25">
      <c r="A91" s="168" t="s">
        <v>44</v>
      </c>
      <c r="B91" s="168"/>
      <c r="C91" s="69" t="s">
        <v>45</v>
      </c>
      <c r="D91" s="174" t="s">
        <v>46</v>
      </c>
      <c r="E91" s="175"/>
      <c r="F91" s="69" t="s">
        <v>107</v>
      </c>
      <c r="G91" s="64"/>
      <c r="H91" s="185" t="s">
        <v>47</v>
      </c>
      <c r="I91" s="185"/>
      <c r="J91" s="185"/>
      <c r="K91" s="185"/>
      <c r="L91" s="186" t="s">
        <v>46</v>
      </c>
      <c r="M91" s="185"/>
    </row>
    <row r="92" spans="1:14" x14ac:dyDescent="0.25">
      <c r="A92" s="261" t="s">
        <v>103</v>
      </c>
      <c r="B92" s="207"/>
      <c r="C92" s="68"/>
      <c r="D92" s="172">
        <f>C92*'Reference Tables'!C27</f>
        <v>0</v>
      </c>
      <c r="E92" s="173"/>
      <c r="F92" s="37">
        <f>IFERROR(D92/D95,0)</f>
        <v>0</v>
      </c>
      <c r="G92" s="21"/>
      <c r="H92" s="189" t="s">
        <v>215</v>
      </c>
      <c r="I92" s="189"/>
      <c r="J92" s="189"/>
      <c r="K92" s="189"/>
      <c r="L92" s="254"/>
      <c r="M92" s="255"/>
    </row>
    <row r="93" spans="1:14" ht="15" customHeight="1" x14ac:dyDescent="0.25">
      <c r="A93" s="177" t="s">
        <v>120</v>
      </c>
      <c r="B93" s="177"/>
      <c r="C93" s="68"/>
      <c r="D93" s="172">
        <f>C93*'Reference Tables'!D27</f>
        <v>0</v>
      </c>
      <c r="E93" s="173"/>
      <c r="F93" s="11">
        <f>IFERROR(D93/D95,0)</f>
        <v>0</v>
      </c>
      <c r="G93" s="20"/>
      <c r="H93" s="189" t="s">
        <v>216</v>
      </c>
      <c r="I93" s="189"/>
      <c r="J93" s="189"/>
      <c r="K93" s="189"/>
      <c r="L93" s="254"/>
      <c r="M93" s="255"/>
    </row>
    <row r="94" spans="1:14" ht="15" customHeight="1" x14ac:dyDescent="0.25">
      <c r="A94" s="177" t="s">
        <v>121</v>
      </c>
      <c r="B94" s="177"/>
      <c r="C94" s="68"/>
      <c r="D94" s="172">
        <f>C94*'Reference Tables'!F27</f>
        <v>0</v>
      </c>
      <c r="E94" s="173"/>
      <c r="F94" s="11">
        <f>IFERROR(D94/D95,0)</f>
        <v>0</v>
      </c>
      <c r="G94" s="20"/>
      <c r="H94" s="189" t="s">
        <v>217</v>
      </c>
      <c r="I94" s="189"/>
      <c r="J94" s="189"/>
      <c r="K94" s="189"/>
      <c r="L94" s="260"/>
      <c r="M94" s="254"/>
    </row>
    <row r="95" spans="1:14" ht="15" customHeight="1" x14ac:dyDescent="0.25">
      <c r="A95" s="203" t="s">
        <v>87</v>
      </c>
      <c r="B95" s="203"/>
      <c r="C95" s="12">
        <f>SUM(C92:C94)</f>
        <v>0</v>
      </c>
      <c r="D95" s="170">
        <f>SUM(D92:D94)</f>
        <v>0</v>
      </c>
      <c r="E95" s="171"/>
      <c r="F95" s="38">
        <f>SUM(F92:F94)</f>
        <v>0</v>
      </c>
      <c r="G95" s="22"/>
      <c r="H95" s="189" t="s">
        <v>218</v>
      </c>
      <c r="I95" s="189"/>
      <c r="J95" s="189"/>
      <c r="K95" s="189"/>
      <c r="L95" s="254"/>
      <c r="M95" s="255"/>
    </row>
    <row r="96" spans="1:14" ht="15" customHeight="1" x14ac:dyDescent="0.25">
      <c r="A96" s="14"/>
      <c r="H96" s="189" t="s">
        <v>219</v>
      </c>
      <c r="I96" s="189"/>
      <c r="J96" s="189"/>
      <c r="K96" s="189"/>
      <c r="L96" s="254"/>
      <c r="M96" s="255"/>
    </row>
    <row r="97" spans="1:20" ht="15" customHeight="1" x14ac:dyDescent="0.25">
      <c r="A97" s="211" t="s">
        <v>62</v>
      </c>
      <c r="B97" s="211"/>
      <c r="H97" s="189"/>
      <c r="I97" s="189"/>
      <c r="J97" s="189"/>
      <c r="K97" s="189"/>
      <c r="L97" s="254"/>
      <c r="M97" s="255"/>
    </row>
    <row r="98" spans="1:20" ht="15.95" customHeight="1" x14ac:dyDescent="0.25">
      <c r="A98" s="266"/>
      <c r="B98" s="266"/>
      <c r="C98" s="266"/>
      <c r="D98" s="266"/>
      <c r="E98" s="266"/>
      <c r="F98" s="266"/>
      <c r="H98" s="189"/>
      <c r="I98" s="189"/>
      <c r="J98" s="189"/>
      <c r="K98" s="189"/>
      <c r="L98" s="260"/>
      <c r="M98" s="254"/>
    </row>
    <row r="99" spans="1:20" ht="15" customHeight="1" x14ac:dyDescent="0.25">
      <c r="A99" s="266"/>
      <c r="B99" s="266"/>
      <c r="C99" s="266"/>
      <c r="D99" s="266"/>
      <c r="E99" s="266"/>
      <c r="F99" s="266"/>
      <c r="G99" s="23"/>
      <c r="H99" s="189"/>
      <c r="I99" s="189"/>
      <c r="J99" s="189"/>
      <c r="K99" s="189"/>
      <c r="L99" s="254"/>
      <c r="M99" s="255"/>
    </row>
    <row r="100" spans="1:20" ht="15" customHeight="1" x14ac:dyDescent="0.25">
      <c r="A100" s="266"/>
      <c r="B100" s="266"/>
      <c r="C100" s="266"/>
      <c r="D100" s="266"/>
      <c r="E100" s="266"/>
      <c r="F100" s="266"/>
      <c r="G100" s="23"/>
      <c r="H100" s="189"/>
      <c r="I100" s="189"/>
      <c r="J100" s="189"/>
      <c r="K100" s="189"/>
      <c r="L100" s="254"/>
      <c r="M100" s="255"/>
    </row>
    <row r="101" spans="1:20" s="13" customFormat="1" ht="15" customHeight="1" x14ac:dyDescent="0.25">
      <c r="A101" s="266"/>
      <c r="B101" s="266"/>
      <c r="C101" s="266"/>
      <c r="D101" s="266"/>
      <c r="E101" s="266"/>
      <c r="F101" s="266"/>
      <c r="G101" s="24"/>
      <c r="H101" s="189"/>
      <c r="I101" s="189"/>
      <c r="J101" s="189"/>
      <c r="K101" s="189"/>
      <c r="L101" s="254"/>
      <c r="M101" s="255"/>
      <c r="O101" s="4"/>
      <c r="P101" s="4"/>
      <c r="Q101" s="4"/>
      <c r="R101" s="4"/>
      <c r="S101" s="4"/>
      <c r="T101" s="4"/>
    </row>
    <row r="102" spans="1:20" s="13" customFormat="1" ht="15" customHeight="1" x14ac:dyDescent="0.25">
      <c r="A102" s="266"/>
      <c r="B102" s="266"/>
      <c r="C102" s="266"/>
      <c r="D102" s="266"/>
      <c r="E102" s="266"/>
      <c r="F102" s="266"/>
      <c r="G102" s="24"/>
      <c r="H102" s="189"/>
      <c r="I102" s="189"/>
      <c r="J102" s="189"/>
      <c r="K102" s="189"/>
      <c r="L102" s="254"/>
      <c r="M102" s="255"/>
      <c r="O102" s="4"/>
      <c r="P102" s="4"/>
      <c r="Q102" s="4"/>
      <c r="R102" s="4"/>
      <c r="S102" s="4"/>
      <c r="T102" s="4"/>
    </row>
    <row r="103" spans="1:20" s="13" customFormat="1" ht="15" customHeight="1" x14ac:dyDescent="0.25">
      <c r="A103" s="266"/>
      <c r="B103" s="266"/>
      <c r="C103" s="266"/>
      <c r="D103" s="266"/>
      <c r="E103" s="266"/>
      <c r="F103" s="266"/>
      <c r="G103" s="24"/>
      <c r="H103" s="189"/>
      <c r="I103" s="189"/>
      <c r="J103" s="189"/>
      <c r="K103" s="189"/>
      <c r="L103" s="254"/>
      <c r="M103" s="255"/>
      <c r="O103" s="4"/>
      <c r="P103" s="4"/>
      <c r="Q103" s="4"/>
      <c r="R103" s="4"/>
      <c r="S103" s="4"/>
      <c r="T103" s="4"/>
    </row>
    <row r="104" spans="1:20" s="13" customFormat="1" ht="15" customHeight="1" x14ac:dyDescent="0.25">
      <c r="A104" s="266"/>
      <c r="B104" s="266"/>
      <c r="C104" s="266"/>
      <c r="D104" s="266"/>
      <c r="E104" s="266"/>
      <c r="F104" s="266"/>
      <c r="G104" s="24"/>
      <c r="H104" s="189"/>
      <c r="I104" s="189"/>
      <c r="J104" s="189"/>
      <c r="K104" s="189"/>
      <c r="L104" s="254"/>
      <c r="M104" s="255"/>
      <c r="O104" s="4"/>
      <c r="P104" s="4"/>
      <c r="Q104" s="4"/>
      <c r="R104" s="4"/>
      <c r="S104" s="4"/>
      <c r="T104" s="4"/>
    </row>
    <row r="105" spans="1:20" s="13" customFormat="1" ht="15" customHeight="1" x14ac:dyDescent="0.25">
      <c r="A105" s="266"/>
      <c r="B105" s="266"/>
      <c r="C105" s="266"/>
      <c r="D105" s="266"/>
      <c r="E105" s="266"/>
      <c r="F105" s="266"/>
      <c r="G105" s="25"/>
      <c r="H105" s="189"/>
      <c r="I105" s="189"/>
      <c r="J105" s="189"/>
      <c r="K105" s="189"/>
      <c r="L105" s="254"/>
      <c r="M105" s="255"/>
      <c r="O105" s="4"/>
      <c r="P105" s="4"/>
      <c r="Q105" s="4"/>
      <c r="R105" s="4"/>
      <c r="S105" s="4"/>
      <c r="T105" s="4"/>
    </row>
    <row r="106" spans="1:20" s="13" customFormat="1" ht="15" customHeight="1" x14ac:dyDescent="0.25">
      <c r="A106" s="266"/>
      <c r="B106" s="266"/>
      <c r="C106" s="266"/>
      <c r="D106" s="266"/>
      <c r="E106" s="266"/>
      <c r="F106" s="266"/>
      <c r="G106" s="4"/>
      <c r="H106" s="189"/>
      <c r="I106" s="189"/>
      <c r="J106" s="189"/>
      <c r="K106" s="189"/>
      <c r="L106" s="254"/>
      <c r="M106" s="255"/>
      <c r="O106" s="4"/>
      <c r="P106" s="4"/>
      <c r="Q106" s="4"/>
      <c r="R106" s="4"/>
      <c r="S106" s="4"/>
      <c r="T106" s="4"/>
    </row>
    <row r="107" spans="1:20" s="13" customFormat="1" ht="15" customHeight="1" x14ac:dyDescent="0.25">
      <c r="A107" s="266"/>
      <c r="B107" s="266"/>
      <c r="C107" s="266"/>
      <c r="D107" s="266"/>
      <c r="E107" s="266"/>
      <c r="F107" s="266"/>
      <c r="G107" s="4"/>
      <c r="H107" s="189"/>
      <c r="I107" s="189"/>
      <c r="J107" s="189"/>
      <c r="K107" s="189"/>
      <c r="L107" s="255"/>
      <c r="M107" s="255"/>
      <c r="O107" s="4"/>
      <c r="P107" s="4"/>
      <c r="Q107" s="4"/>
      <c r="R107" s="4"/>
      <c r="S107" s="4"/>
      <c r="T107" s="4"/>
    </row>
    <row r="108" spans="1:20" s="13" customFormat="1" ht="15" customHeight="1" x14ac:dyDescent="0.25">
      <c r="A108" s="266"/>
      <c r="B108" s="266"/>
      <c r="C108" s="266"/>
      <c r="D108" s="266"/>
      <c r="E108" s="266"/>
      <c r="F108" s="266"/>
      <c r="G108" s="4"/>
      <c r="H108" s="203" t="s">
        <v>51</v>
      </c>
      <c r="I108" s="203"/>
      <c r="J108" s="203"/>
      <c r="K108" s="203"/>
      <c r="L108" s="256">
        <f>SUM(L92:M107)</f>
        <v>0</v>
      </c>
      <c r="M108" s="256"/>
      <c r="O108" s="4"/>
      <c r="P108" s="4"/>
      <c r="Q108" s="4"/>
      <c r="R108" s="4"/>
      <c r="S108" s="4"/>
      <c r="T108" s="4"/>
    </row>
    <row r="109" spans="1:20" s="13" customFormat="1" ht="15" customHeight="1" x14ac:dyDescent="0.25">
      <c r="A109" s="266"/>
      <c r="B109" s="266"/>
      <c r="C109" s="266"/>
      <c r="D109" s="266"/>
      <c r="E109" s="266"/>
      <c r="F109" s="266"/>
      <c r="G109" s="4"/>
      <c r="H109" s="36"/>
      <c r="I109" s="39"/>
      <c r="J109" s="36"/>
      <c r="K109" s="4"/>
      <c r="L109" s="4"/>
      <c r="M109" s="4"/>
      <c r="O109" s="4"/>
      <c r="P109" s="4"/>
      <c r="Q109" s="4"/>
      <c r="R109" s="4"/>
      <c r="S109" s="4"/>
      <c r="T109" s="4"/>
    </row>
    <row r="110" spans="1:20" s="13" customFormat="1" ht="15" customHeight="1" x14ac:dyDescent="0.25">
      <c r="A110" s="266"/>
      <c r="B110" s="266"/>
      <c r="C110" s="266"/>
      <c r="D110" s="266"/>
      <c r="E110" s="266"/>
      <c r="F110" s="266"/>
      <c r="G110" s="4"/>
      <c r="H110" s="203" t="s">
        <v>52</v>
      </c>
      <c r="I110" s="203"/>
      <c r="J110" s="203"/>
      <c r="K110" s="203"/>
      <c r="L110" s="256">
        <f>SUM(L108+D95)</f>
        <v>0</v>
      </c>
      <c r="M110" s="256"/>
      <c r="O110" s="4"/>
      <c r="P110" s="4"/>
      <c r="Q110" s="4"/>
      <c r="R110" s="4"/>
      <c r="S110" s="4"/>
      <c r="T110" s="4"/>
    </row>
    <row r="111" spans="1:20" s="13" customFormat="1" ht="15" customHeight="1" x14ac:dyDescent="0.25">
      <c r="A111" s="266"/>
      <c r="B111" s="266"/>
      <c r="C111" s="266"/>
      <c r="D111" s="266"/>
      <c r="E111" s="266"/>
      <c r="F111" s="266"/>
      <c r="G111" s="4"/>
      <c r="H111" s="203" t="s">
        <v>53</v>
      </c>
      <c r="I111" s="203"/>
      <c r="J111" s="203"/>
      <c r="K111" s="203"/>
      <c r="L111" s="257">
        <f>IFERROR($L$110/C95,0)</f>
        <v>0</v>
      </c>
      <c r="M111" s="257"/>
      <c r="O111" s="4"/>
      <c r="P111" s="4"/>
      <c r="Q111" s="4"/>
      <c r="R111" s="4"/>
      <c r="S111" s="4"/>
      <c r="T111" s="4"/>
    </row>
    <row r="112" spans="1:20" s="13" customFormat="1" ht="9" customHeight="1" x14ac:dyDescent="0.25">
      <c r="A112" s="80"/>
      <c r="B112" s="80"/>
      <c r="C112" s="80"/>
      <c r="D112" s="80"/>
      <c r="E112" s="80"/>
      <c r="F112" s="3"/>
      <c r="G112" s="3"/>
      <c r="H112" s="3"/>
      <c r="I112" s="5"/>
      <c r="J112" s="3"/>
      <c r="K112" s="2"/>
      <c r="L112" s="3"/>
      <c r="M112" s="3"/>
      <c r="O112" s="4"/>
      <c r="P112" s="4"/>
      <c r="Q112" s="4"/>
      <c r="R112" s="4"/>
      <c r="S112" s="4"/>
      <c r="T112" s="4"/>
    </row>
    <row r="113" spans="1:20" s="13" customFormat="1" ht="15" customHeight="1" x14ac:dyDescent="0.25">
      <c r="A113" s="199" t="s">
        <v>202</v>
      </c>
      <c r="B113" s="200"/>
      <c r="C113" s="200"/>
      <c r="D113" s="200"/>
      <c r="E113" s="200"/>
      <c r="F113" s="200"/>
      <c r="G113" s="200"/>
      <c r="H113" s="200"/>
      <c r="I113" s="200"/>
      <c r="J113" s="200"/>
      <c r="K113" s="200"/>
      <c r="L113" s="200"/>
      <c r="M113" s="201"/>
      <c r="O113" s="4"/>
      <c r="P113" s="4"/>
      <c r="Q113" s="4"/>
      <c r="R113" s="4"/>
      <c r="S113" s="4"/>
      <c r="T113" s="4"/>
    </row>
    <row r="114" spans="1:20" s="13" customFormat="1" ht="15" customHeight="1" x14ac:dyDescent="0.25">
      <c r="A114" s="54"/>
      <c r="B114" s="54"/>
      <c r="C114" s="54"/>
      <c r="D114" s="54"/>
      <c r="E114" s="54"/>
      <c r="F114" s="54"/>
      <c r="G114" s="54"/>
      <c r="H114" s="54"/>
      <c r="I114" s="54"/>
      <c r="J114" s="54"/>
      <c r="K114" s="54"/>
      <c r="L114" s="54"/>
      <c r="M114" s="54"/>
      <c r="O114" s="4"/>
      <c r="P114" s="4"/>
      <c r="Q114" s="4"/>
      <c r="R114" s="4"/>
      <c r="S114" s="4"/>
      <c r="T114" s="4"/>
    </row>
    <row r="115" spans="1:20" s="13" customFormat="1" ht="15" customHeight="1" x14ac:dyDescent="0.25">
      <c r="A115" s="4"/>
      <c r="B115" s="61" t="s">
        <v>58</v>
      </c>
      <c r="C115" s="234" t="s">
        <v>59</v>
      </c>
      <c r="D115" s="234"/>
      <c r="E115" s="54"/>
      <c r="F115" s="40"/>
      <c r="G115" s="40"/>
      <c r="H115" s="258" t="s">
        <v>64</v>
      </c>
      <c r="I115" s="258"/>
      <c r="J115" s="259" t="s">
        <v>59</v>
      </c>
      <c r="K115" s="259"/>
      <c r="L115" s="259"/>
      <c r="M115" s="4"/>
      <c r="O115" s="4"/>
      <c r="P115" s="4"/>
      <c r="Q115" s="4"/>
      <c r="R115" s="4"/>
      <c r="S115" s="4"/>
      <c r="T115" s="4"/>
    </row>
    <row r="116" spans="1:20" s="13" customFormat="1" ht="15" customHeight="1" x14ac:dyDescent="0.25">
      <c r="A116" s="4"/>
      <c r="B116" s="59" t="s">
        <v>82</v>
      </c>
      <c r="C116" s="253"/>
      <c r="D116" s="253"/>
      <c r="E116" s="253"/>
      <c r="F116" s="81"/>
      <c r="G116" s="81"/>
      <c r="H116" s="252" t="s">
        <v>63</v>
      </c>
      <c r="I116" s="252"/>
      <c r="J116" s="249"/>
      <c r="K116" s="250"/>
      <c r="L116" s="251"/>
      <c r="M116" s="4"/>
      <c r="O116" s="4"/>
      <c r="P116" s="4"/>
      <c r="Q116" s="4"/>
      <c r="R116" s="4"/>
      <c r="S116" s="4"/>
      <c r="T116" s="4"/>
    </row>
    <row r="117" spans="1:20" s="13" customFormat="1" ht="15" customHeight="1" x14ac:dyDescent="0.25">
      <c r="A117" s="4"/>
      <c r="B117" s="59" t="s">
        <v>60</v>
      </c>
      <c r="C117" s="253"/>
      <c r="D117" s="253"/>
      <c r="E117" s="253"/>
      <c r="F117" s="81"/>
      <c r="G117" s="81"/>
      <c r="H117" s="252" t="s">
        <v>83</v>
      </c>
      <c r="I117" s="252"/>
      <c r="J117" s="249"/>
      <c r="K117" s="250"/>
      <c r="L117" s="251"/>
      <c r="M117" s="4"/>
      <c r="O117" s="4"/>
      <c r="P117" s="4"/>
      <c r="Q117" s="4"/>
      <c r="R117" s="4"/>
      <c r="S117" s="4"/>
      <c r="T117" s="4"/>
    </row>
    <row r="118" spans="1:20" s="13" customFormat="1" ht="15" customHeight="1" x14ac:dyDescent="0.25">
      <c r="A118" s="4"/>
      <c r="B118" s="59" t="s">
        <v>61</v>
      </c>
      <c r="C118" s="253"/>
      <c r="D118" s="253"/>
      <c r="E118" s="253"/>
      <c r="F118" s="81"/>
      <c r="G118" s="81"/>
      <c r="H118" s="252" t="s">
        <v>84</v>
      </c>
      <c r="I118" s="252"/>
      <c r="J118" s="249"/>
      <c r="K118" s="250"/>
      <c r="L118" s="251"/>
      <c r="M118" s="4"/>
      <c r="O118" s="4"/>
      <c r="P118" s="4"/>
      <c r="Q118" s="4"/>
      <c r="R118" s="4"/>
      <c r="S118" s="4"/>
      <c r="T118" s="4"/>
    </row>
    <row r="119" spans="1:20" s="13" customFormat="1" ht="15" customHeight="1" x14ac:dyDescent="0.25">
      <c r="A119" s="4"/>
      <c r="B119" s="41"/>
      <c r="C119" s="41"/>
      <c r="D119" s="41"/>
      <c r="E119" s="41"/>
      <c r="F119" s="42"/>
      <c r="G119" s="42"/>
      <c r="H119" s="248" t="s">
        <v>85</v>
      </c>
      <c r="I119" s="248"/>
      <c r="J119" s="249"/>
      <c r="K119" s="250"/>
      <c r="L119" s="251"/>
      <c r="M119" s="4"/>
      <c r="O119" s="4"/>
      <c r="P119" s="4"/>
      <c r="Q119" s="4"/>
      <c r="R119" s="4"/>
      <c r="S119" s="4"/>
      <c r="T119" s="4"/>
    </row>
    <row r="120" spans="1:20" s="13" customFormat="1" ht="9" customHeight="1" x14ac:dyDescent="0.25">
      <c r="A120" s="4"/>
      <c r="B120" s="41"/>
      <c r="C120" s="41"/>
      <c r="D120" s="41"/>
      <c r="E120" s="41"/>
      <c r="F120" s="42"/>
      <c r="G120" s="42"/>
      <c r="H120" s="60"/>
      <c r="I120" s="60"/>
      <c r="J120" s="72"/>
      <c r="K120" s="72"/>
      <c r="L120" s="72"/>
      <c r="M120" s="4"/>
      <c r="O120" s="4"/>
      <c r="P120" s="4"/>
      <c r="Q120" s="4"/>
      <c r="R120" s="4"/>
      <c r="S120" s="4"/>
      <c r="T120" s="4"/>
    </row>
    <row r="121" spans="1:20" s="13" customFormat="1" ht="15" customHeight="1" x14ac:dyDescent="0.25">
      <c r="A121" s="241" t="s">
        <v>136</v>
      </c>
      <c r="B121" s="241"/>
      <c r="C121" s="241"/>
      <c r="D121" s="241"/>
      <c r="E121" s="241"/>
      <c r="F121" s="241"/>
      <c r="G121" s="241"/>
      <c r="H121" s="241"/>
      <c r="I121" s="241"/>
      <c r="J121" s="241"/>
      <c r="K121" s="241"/>
      <c r="L121" s="241"/>
      <c r="M121" s="241"/>
      <c r="O121" s="4"/>
      <c r="P121" s="4"/>
      <c r="Q121" s="4"/>
      <c r="R121" s="4"/>
      <c r="S121" s="4"/>
      <c r="T121" s="4"/>
    </row>
    <row r="122" spans="1:20" s="13" customFormat="1" ht="15" customHeight="1" x14ac:dyDescent="0.25">
      <c r="A122" s="241" t="s">
        <v>100</v>
      </c>
      <c r="B122" s="241"/>
      <c r="C122" s="241"/>
      <c r="D122" s="241"/>
      <c r="E122" s="241"/>
      <c r="F122" s="241"/>
      <c r="G122" s="241"/>
      <c r="H122" s="241"/>
      <c r="I122" s="241"/>
      <c r="J122" s="241"/>
      <c r="K122" s="241"/>
      <c r="L122" s="241"/>
      <c r="M122" s="241"/>
      <c r="O122" s="4"/>
      <c r="P122" s="4"/>
      <c r="Q122" s="4"/>
      <c r="R122" s="4"/>
      <c r="S122" s="4"/>
      <c r="T122" s="4"/>
    </row>
    <row r="123" spans="1:20" s="13" customFormat="1" ht="15" customHeight="1" x14ac:dyDescent="0.25">
      <c r="A123" s="241" t="s">
        <v>104</v>
      </c>
      <c r="B123" s="241"/>
      <c r="C123" s="241"/>
      <c r="D123" s="241"/>
      <c r="E123" s="241"/>
      <c r="F123" s="241"/>
      <c r="G123" s="241"/>
      <c r="H123" s="241"/>
      <c r="I123" s="241"/>
      <c r="J123" s="241"/>
      <c r="K123" s="241"/>
      <c r="L123" s="241"/>
      <c r="M123" s="241"/>
      <c r="O123" s="4"/>
      <c r="P123" s="4"/>
      <c r="Q123" s="4"/>
      <c r="R123" s="4"/>
      <c r="S123" s="4"/>
      <c r="T123" s="4"/>
    </row>
    <row r="124" spans="1:20" s="13" customFormat="1" ht="6.6" customHeight="1" x14ac:dyDescent="0.25">
      <c r="A124" s="4"/>
      <c r="B124" s="4"/>
      <c r="C124" s="4"/>
      <c r="D124" s="4"/>
      <c r="E124" s="4"/>
      <c r="F124" s="4"/>
      <c r="G124" s="4"/>
      <c r="H124" s="4"/>
      <c r="I124" s="4"/>
      <c r="J124" s="4"/>
      <c r="K124" s="4"/>
      <c r="L124" s="4"/>
      <c r="M124" s="4"/>
      <c r="O124" s="4"/>
      <c r="P124" s="4"/>
      <c r="Q124" s="4"/>
      <c r="R124" s="4"/>
      <c r="S124" s="4"/>
      <c r="T124" s="4"/>
    </row>
    <row r="125" spans="1:20" s="13" customFormat="1" ht="15" customHeight="1" x14ac:dyDescent="0.25">
      <c r="A125" s="199" t="s">
        <v>203</v>
      </c>
      <c r="B125" s="200"/>
      <c r="C125" s="200"/>
      <c r="D125" s="200"/>
      <c r="E125" s="200"/>
      <c r="F125" s="200"/>
      <c r="G125" s="200"/>
      <c r="H125" s="200"/>
      <c r="I125" s="200"/>
      <c r="J125" s="200"/>
      <c r="K125" s="200"/>
      <c r="L125" s="200"/>
      <c r="M125" s="201"/>
      <c r="O125" s="4"/>
      <c r="P125" s="4"/>
      <c r="Q125" s="4"/>
      <c r="R125" s="4"/>
      <c r="S125" s="4"/>
      <c r="T125" s="4"/>
    </row>
    <row r="126" spans="1:20" s="13" customFormat="1" ht="8.4499999999999993" customHeight="1" x14ac:dyDescent="0.25">
      <c r="A126" s="54"/>
      <c r="B126" s="54"/>
      <c r="C126" s="54"/>
      <c r="D126" s="54"/>
      <c r="E126" s="54"/>
      <c r="F126" s="54"/>
      <c r="G126" s="54"/>
      <c r="H126" s="54"/>
      <c r="I126" s="54"/>
      <c r="J126" s="54"/>
      <c r="K126" s="54"/>
      <c r="L126" s="54"/>
      <c r="M126" s="54"/>
      <c r="O126" s="4"/>
      <c r="P126" s="4"/>
      <c r="Q126" s="4"/>
      <c r="R126" s="4"/>
      <c r="S126" s="4"/>
      <c r="T126" s="4"/>
    </row>
    <row r="127" spans="1:20" s="13" customFormat="1" ht="15.95" customHeight="1" x14ac:dyDescent="0.25">
      <c r="A127" s="241" t="s">
        <v>113</v>
      </c>
      <c r="B127" s="241"/>
      <c r="C127" s="241"/>
      <c r="D127" s="241"/>
      <c r="E127" s="241"/>
      <c r="F127" s="241"/>
      <c r="G127" s="241"/>
      <c r="H127" s="241"/>
      <c r="I127" s="241"/>
      <c r="J127" s="241"/>
      <c r="K127" s="241"/>
      <c r="L127" s="241"/>
      <c r="M127" s="241"/>
      <c r="O127" s="4"/>
      <c r="P127" s="4"/>
      <c r="Q127" s="4"/>
      <c r="R127" s="4"/>
      <c r="S127" s="4"/>
      <c r="T127" s="4"/>
    </row>
    <row r="128" spans="1:20" s="13" customFormat="1" ht="15" customHeight="1" x14ac:dyDescent="0.25">
      <c r="A128" s="242" t="s">
        <v>109</v>
      </c>
      <c r="B128" s="242"/>
      <c r="C128" s="185" t="s">
        <v>11</v>
      </c>
      <c r="D128" s="185"/>
      <c r="E128" s="244" t="s">
        <v>13</v>
      </c>
      <c r="F128" s="245"/>
      <c r="G128" s="185" t="s">
        <v>15</v>
      </c>
      <c r="H128" s="185"/>
      <c r="I128" s="168" t="s">
        <v>112</v>
      </c>
      <c r="J128" s="185" t="s">
        <v>16</v>
      </c>
      <c r="K128" s="185"/>
      <c r="L128" s="185" t="s">
        <v>71</v>
      </c>
      <c r="M128" s="185"/>
      <c r="O128" s="4"/>
      <c r="P128" s="4"/>
      <c r="Q128" s="4"/>
      <c r="R128" s="4"/>
      <c r="S128" s="4"/>
      <c r="T128" s="4"/>
    </row>
    <row r="129" spans="1:20" s="13" customFormat="1" ht="15" customHeight="1" x14ac:dyDescent="0.25">
      <c r="A129" s="243" t="s">
        <v>114</v>
      </c>
      <c r="B129" s="243"/>
      <c r="C129" s="185"/>
      <c r="D129" s="185"/>
      <c r="E129" s="246"/>
      <c r="F129" s="247"/>
      <c r="G129" s="185"/>
      <c r="H129" s="185"/>
      <c r="I129" s="168"/>
      <c r="J129" s="185"/>
      <c r="K129" s="185"/>
      <c r="L129" s="185"/>
      <c r="M129" s="185"/>
      <c r="O129" s="4"/>
      <c r="P129" s="4"/>
      <c r="Q129" s="4"/>
      <c r="R129" s="4"/>
      <c r="S129" s="4"/>
      <c r="T129" s="4"/>
    </row>
    <row r="130" spans="1:20" s="13" customFormat="1" ht="15" customHeight="1" x14ac:dyDescent="0.25">
      <c r="A130" s="238"/>
      <c r="B130" s="238"/>
      <c r="C130" s="239">
        <f>$A$130*$L$110</f>
        <v>0</v>
      </c>
      <c r="D130" s="239"/>
      <c r="E130" s="238"/>
      <c r="F130" s="238"/>
      <c r="G130" s="239">
        <f>SUM(C130:F130)</f>
        <v>0</v>
      </c>
      <c r="H130" s="239"/>
      <c r="I130" s="86"/>
      <c r="J130" s="239">
        <f>SUM(G130:I130)</f>
        <v>0</v>
      </c>
      <c r="K130" s="239"/>
      <c r="L130" s="240">
        <f>IFERROR($J$130/$L$110,0)</f>
        <v>0</v>
      </c>
      <c r="M130" s="240"/>
      <c r="O130" s="4"/>
      <c r="P130" s="4"/>
      <c r="Q130" s="4"/>
      <c r="R130" s="4"/>
      <c r="S130" s="4"/>
      <c r="T130" s="4"/>
    </row>
    <row r="131" spans="1:20" s="13" customFormat="1" ht="15.6" customHeight="1" x14ac:dyDescent="0.25">
      <c r="A131" s="4"/>
      <c r="B131" s="4"/>
      <c r="C131" s="4"/>
      <c r="D131" s="4"/>
      <c r="E131" s="4"/>
      <c r="F131" s="4"/>
      <c r="G131" s="4"/>
      <c r="H131" s="4"/>
      <c r="I131" s="4"/>
      <c r="J131" s="4"/>
      <c r="K131" s="4"/>
      <c r="L131" s="4"/>
      <c r="M131" s="4"/>
      <c r="O131" s="4"/>
      <c r="P131" s="4"/>
      <c r="Q131" s="4"/>
      <c r="R131" s="4"/>
      <c r="S131" s="4"/>
      <c r="T131" s="4"/>
    </row>
    <row r="132" spans="1:20" s="13" customFormat="1" ht="15" customHeight="1" x14ac:dyDescent="0.25">
      <c r="A132" s="63" t="s">
        <v>91</v>
      </c>
      <c r="B132" s="19"/>
      <c r="C132" s="19"/>
      <c r="D132" s="19"/>
      <c r="E132" s="19"/>
      <c r="F132" s="4"/>
      <c r="G132" s="4"/>
      <c r="H132" s="4"/>
      <c r="I132" s="143" t="s">
        <v>93</v>
      </c>
      <c r="J132" s="143"/>
      <c r="K132" s="143"/>
      <c r="L132" s="143"/>
      <c r="M132" s="143"/>
      <c r="O132" s="4"/>
      <c r="P132" s="4"/>
      <c r="Q132" s="4"/>
      <c r="R132" s="4"/>
      <c r="S132" s="4"/>
      <c r="T132" s="4"/>
    </row>
    <row r="133" spans="1:20" ht="15" customHeight="1" x14ac:dyDescent="0.25">
      <c r="A133" s="217"/>
      <c r="B133" s="217"/>
      <c r="C133" s="4" t="s">
        <v>17</v>
      </c>
      <c r="D133" s="19"/>
      <c r="E133" s="19"/>
      <c r="I133" s="212"/>
      <c r="J133" s="212"/>
      <c r="K133" s="212"/>
      <c r="L133" s="212"/>
      <c r="M133" s="212"/>
    </row>
    <row r="134" spans="1:20" ht="15" customHeight="1" x14ac:dyDescent="0.25">
      <c r="A134" s="217"/>
      <c r="B134" s="217"/>
      <c r="C134" s="4" t="s">
        <v>18</v>
      </c>
      <c r="I134" s="231"/>
      <c r="J134" s="232"/>
      <c r="K134" s="232"/>
      <c r="L134" s="232"/>
      <c r="M134" s="233"/>
    </row>
    <row r="135" spans="1:20" ht="15" customHeight="1" x14ac:dyDescent="0.25">
      <c r="A135" s="217"/>
      <c r="B135" s="217"/>
      <c r="C135" s="4" t="s">
        <v>212</v>
      </c>
    </row>
    <row r="136" spans="1:20" ht="15" customHeight="1" x14ac:dyDescent="0.25">
      <c r="A136" s="217"/>
      <c r="B136" s="217"/>
      <c r="C136" s="4" t="s">
        <v>19</v>
      </c>
    </row>
    <row r="137" spans="1:20" ht="15" customHeight="1" x14ac:dyDescent="0.25">
      <c r="A137" s="234" t="s">
        <v>143</v>
      </c>
      <c r="B137" s="234"/>
      <c r="C137" s="234"/>
      <c r="D137" s="234"/>
      <c r="E137" s="234"/>
      <c r="F137" s="234"/>
      <c r="G137" s="234"/>
      <c r="H137" s="234"/>
      <c r="I137" s="234"/>
      <c r="J137" s="234"/>
      <c r="K137" s="234"/>
      <c r="L137" s="234"/>
      <c r="M137" s="234"/>
    </row>
    <row r="138" spans="1:20" ht="6" customHeight="1" x14ac:dyDescent="0.25">
      <c r="B138" s="54"/>
      <c r="C138" s="54"/>
      <c r="D138" s="54"/>
      <c r="E138" s="54"/>
      <c r="F138" s="54"/>
      <c r="G138" s="54"/>
      <c r="H138" s="54"/>
      <c r="I138" s="54"/>
      <c r="J138" s="54"/>
      <c r="K138" s="54"/>
      <c r="L138" s="54"/>
      <c r="M138" s="54"/>
    </row>
    <row r="139" spans="1:20" ht="15" customHeight="1" x14ac:dyDescent="0.25">
      <c r="A139" s="18" t="s">
        <v>144</v>
      </c>
      <c r="B139" s="54"/>
      <c r="C139" s="54"/>
      <c r="D139" s="54"/>
      <c r="E139" s="54"/>
      <c r="F139" s="54"/>
      <c r="G139" s="54"/>
      <c r="H139" s="54"/>
      <c r="I139" s="54"/>
      <c r="J139" s="54"/>
      <c r="K139" s="54"/>
      <c r="L139" s="54"/>
      <c r="M139" s="54"/>
    </row>
    <row r="140" spans="1:20" ht="28.5" customHeight="1" x14ac:dyDescent="0.25">
      <c r="A140" s="235" t="s">
        <v>40</v>
      </c>
      <c r="B140" s="235"/>
      <c r="C140" s="70" t="s">
        <v>20</v>
      </c>
      <c r="D140" s="236" t="s">
        <v>26</v>
      </c>
      <c r="E140" s="237"/>
      <c r="F140" s="62" t="s">
        <v>22</v>
      </c>
      <c r="G140" s="236" t="s">
        <v>23</v>
      </c>
      <c r="H140" s="237"/>
      <c r="I140" s="62" t="s">
        <v>25</v>
      </c>
      <c r="J140" s="62" t="s">
        <v>24</v>
      </c>
      <c r="K140" s="71" t="s">
        <v>66</v>
      </c>
      <c r="L140" s="71" t="s">
        <v>101</v>
      </c>
      <c r="M140" s="71" t="s">
        <v>13</v>
      </c>
    </row>
    <row r="141" spans="1:20" ht="15" customHeight="1" x14ac:dyDescent="0.25">
      <c r="A141" s="218">
        <f>ROUND(SUM($C$141:$M$141),-3)</f>
        <v>0</v>
      </c>
      <c r="B141" s="218"/>
      <c r="C141" s="94"/>
      <c r="D141" s="219"/>
      <c r="E141" s="220"/>
      <c r="F141" s="94"/>
      <c r="G141" s="219"/>
      <c r="H141" s="220"/>
      <c r="I141" s="94"/>
      <c r="J141" s="94"/>
      <c r="K141" s="94"/>
      <c r="L141" s="94"/>
      <c r="M141" s="94"/>
    </row>
    <row r="143" spans="1:20" ht="15.95" customHeight="1" x14ac:dyDescent="0.25">
      <c r="A143" s="222" t="s">
        <v>208</v>
      </c>
      <c r="B143" s="223"/>
      <c r="C143" s="223"/>
      <c r="D143" s="223"/>
      <c r="E143" s="224"/>
      <c r="F143" s="221" t="s">
        <v>221</v>
      </c>
      <c r="G143" s="221"/>
      <c r="H143" s="221"/>
      <c r="I143" s="221"/>
      <c r="J143" s="221"/>
      <c r="K143" s="221"/>
      <c r="L143" s="221"/>
      <c r="M143" s="221"/>
    </row>
    <row r="144" spans="1:20" ht="15" customHeight="1" x14ac:dyDescent="0.25">
      <c r="A144" s="225"/>
      <c r="B144" s="226"/>
      <c r="C144" s="226"/>
      <c r="D144" s="226"/>
      <c r="E144" s="227"/>
      <c r="F144" s="221"/>
      <c r="G144" s="221"/>
      <c r="H144" s="221"/>
      <c r="I144" s="221"/>
      <c r="J144" s="221"/>
      <c r="K144" s="221"/>
      <c r="L144" s="221"/>
      <c r="M144" s="221"/>
    </row>
    <row r="145" spans="1:14" ht="15" customHeight="1" x14ac:dyDescent="0.25">
      <c r="A145" s="225"/>
      <c r="B145" s="226"/>
      <c r="C145" s="226"/>
      <c r="D145" s="226"/>
      <c r="E145" s="227"/>
      <c r="F145" s="221"/>
      <c r="G145" s="221"/>
      <c r="H145" s="221"/>
      <c r="I145" s="221"/>
      <c r="J145" s="221"/>
      <c r="K145" s="221"/>
      <c r="L145" s="221"/>
      <c r="M145" s="221"/>
    </row>
    <row r="146" spans="1:14" ht="15" customHeight="1" x14ac:dyDescent="0.25">
      <c r="A146" s="225"/>
      <c r="B146" s="226"/>
      <c r="C146" s="226"/>
      <c r="D146" s="226"/>
      <c r="E146" s="227"/>
      <c r="F146" s="221"/>
      <c r="G146" s="221"/>
      <c r="H146" s="221"/>
      <c r="I146" s="221"/>
      <c r="J146" s="221"/>
      <c r="K146" s="221"/>
      <c r="L146" s="221"/>
      <c r="M146" s="221"/>
    </row>
    <row r="147" spans="1:14" ht="15" customHeight="1" x14ac:dyDescent="0.25">
      <c r="A147" s="225"/>
      <c r="B147" s="226"/>
      <c r="C147" s="226"/>
      <c r="D147" s="226"/>
      <c r="E147" s="227"/>
      <c r="F147" s="221"/>
      <c r="G147" s="221"/>
      <c r="H147" s="221"/>
      <c r="I147" s="221"/>
      <c r="J147" s="221"/>
      <c r="K147" s="221"/>
      <c r="L147" s="221"/>
      <c r="M147" s="221"/>
    </row>
    <row r="148" spans="1:14" ht="15" customHeight="1" x14ac:dyDescent="0.25">
      <c r="A148" s="225"/>
      <c r="B148" s="226"/>
      <c r="C148" s="226"/>
      <c r="D148" s="226"/>
      <c r="E148" s="227"/>
      <c r="F148" s="221"/>
      <c r="G148" s="221"/>
      <c r="H148" s="221"/>
      <c r="I148" s="221"/>
      <c r="J148" s="221"/>
      <c r="K148" s="221"/>
      <c r="L148" s="221"/>
      <c r="M148" s="221"/>
    </row>
    <row r="149" spans="1:14" ht="14.45" customHeight="1" x14ac:dyDescent="0.25">
      <c r="A149" s="228"/>
      <c r="B149" s="229"/>
      <c r="C149" s="229"/>
      <c r="D149" s="229"/>
      <c r="E149" s="230"/>
      <c r="F149" s="221"/>
      <c r="G149" s="221"/>
      <c r="H149" s="221"/>
      <c r="I149" s="221"/>
      <c r="J149" s="221"/>
      <c r="K149" s="221"/>
      <c r="L149" s="221"/>
      <c r="M149" s="221"/>
    </row>
    <row r="150" spans="1:14" ht="15" customHeight="1" x14ac:dyDescent="0.25">
      <c r="A150" s="211" t="s">
        <v>91</v>
      </c>
      <c r="B150" s="211"/>
      <c r="C150" s="211"/>
      <c r="I150" s="43"/>
      <c r="J150" s="43"/>
      <c r="K150" s="43"/>
      <c r="L150" s="43"/>
      <c r="M150" s="43"/>
    </row>
    <row r="151" spans="1:14" ht="15" customHeight="1" x14ac:dyDescent="0.25">
      <c r="A151" s="211"/>
      <c r="B151" s="211"/>
      <c r="C151" s="211"/>
      <c r="I151" s="143" t="s">
        <v>95</v>
      </c>
      <c r="J151" s="143"/>
      <c r="K151" s="143"/>
      <c r="L151" s="143"/>
      <c r="M151" s="143"/>
    </row>
    <row r="152" spans="1:14" ht="15" customHeight="1" x14ac:dyDescent="0.25">
      <c r="A152" s="217"/>
      <c r="B152" s="217"/>
      <c r="C152" s="4" t="s">
        <v>17</v>
      </c>
      <c r="I152" s="212"/>
      <c r="J152" s="212"/>
      <c r="K152" s="212"/>
      <c r="L152" s="212"/>
      <c r="M152" s="212"/>
    </row>
    <row r="153" spans="1:14" ht="15" customHeight="1" x14ac:dyDescent="0.25">
      <c r="A153" s="217"/>
      <c r="B153" s="217"/>
      <c r="C153" s="4" t="s">
        <v>18</v>
      </c>
      <c r="I153" s="213"/>
      <c r="J153" s="213"/>
      <c r="K153" s="213"/>
      <c r="L153" s="213"/>
      <c r="M153" s="213"/>
    </row>
    <row r="154" spans="1:14" ht="15" customHeight="1" x14ac:dyDescent="0.25">
      <c r="A154" s="217"/>
      <c r="B154" s="217"/>
      <c r="C154" s="4" t="s">
        <v>19</v>
      </c>
    </row>
    <row r="155" spans="1:14" ht="15" customHeight="1" x14ac:dyDescent="0.25">
      <c r="A155" s="82"/>
      <c r="C155" s="82"/>
    </row>
    <row r="156" spans="1:14" ht="15.75" x14ac:dyDescent="0.25">
      <c r="A156" s="199" t="s">
        <v>204</v>
      </c>
      <c r="B156" s="200"/>
      <c r="C156" s="200"/>
      <c r="D156" s="200"/>
      <c r="E156" s="200"/>
      <c r="F156" s="200"/>
      <c r="G156" s="200"/>
      <c r="H156" s="200"/>
      <c r="I156" s="200"/>
      <c r="J156" s="200"/>
      <c r="K156" s="200"/>
      <c r="L156" s="200"/>
      <c r="M156" s="201"/>
    </row>
    <row r="157" spans="1:14" ht="18.95" customHeight="1" x14ac:dyDescent="0.25">
      <c r="A157" s="214" t="s">
        <v>147</v>
      </c>
      <c r="B157" s="214"/>
      <c r="C157" s="214"/>
      <c r="D157" s="214"/>
      <c r="E157" s="214"/>
      <c r="F157" s="214"/>
      <c r="G157" s="214"/>
      <c r="H157" s="214"/>
      <c r="I157" s="214"/>
      <c r="J157" s="214"/>
      <c r="K157" s="214"/>
      <c r="L157" s="214"/>
      <c r="M157" s="214"/>
    </row>
    <row r="158" spans="1:14" ht="6.95" customHeight="1" x14ac:dyDescent="0.25">
      <c r="A158" s="83"/>
      <c r="B158" s="83"/>
      <c r="C158" s="83"/>
      <c r="D158" s="83"/>
      <c r="E158" s="83"/>
      <c r="F158" s="83"/>
      <c r="G158" s="83"/>
      <c r="H158" s="83"/>
      <c r="I158" s="83"/>
      <c r="J158" s="83"/>
      <c r="K158" s="83"/>
      <c r="L158" s="83"/>
      <c r="M158" s="83"/>
    </row>
    <row r="159" spans="1:14" ht="15" customHeight="1" x14ac:dyDescent="0.25">
      <c r="A159" s="215" t="s">
        <v>115</v>
      </c>
      <c r="B159" s="216"/>
      <c r="C159" s="216"/>
      <c r="D159" s="44"/>
      <c r="E159" s="44"/>
      <c r="F159" s="215" t="s">
        <v>8</v>
      </c>
      <c r="G159" s="215"/>
      <c r="H159" s="215"/>
      <c r="I159" s="44"/>
      <c r="J159" s="215" t="s">
        <v>108</v>
      </c>
      <c r="K159" s="215"/>
      <c r="L159" s="215"/>
      <c r="M159" s="215"/>
    </row>
    <row r="160" spans="1:14" s="18" customFormat="1" ht="15" customHeight="1" x14ac:dyDescent="0.25">
      <c r="A160" s="57" t="s">
        <v>103</v>
      </c>
      <c r="B160" s="56" t="s">
        <v>120</v>
      </c>
      <c r="C160" s="56" t="s">
        <v>121</v>
      </c>
      <c r="D160" s="45"/>
      <c r="E160" s="45"/>
      <c r="F160" s="56" t="s">
        <v>116</v>
      </c>
      <c r="G160" s="203" t="s">
        <v>117</v>
      </c>
      <c r="H160" s="203"/>
      <c r="I160" s="45"/>
      <c r="J160" s="204" t="s">
        <v>118</v>
      </c>
      <c r="K160" s="205"/>
      <c r="L160" s="204" t="s">
        <v>71</v>
      </c>
      <c r="M160" s="205"/>
      <c r="N160" s="31"/>
    </row>
    <row r="161" spans="1:14" ht="15" customHeight="1" x14ac:dyDescent="0.25">
      <c r="A161" s="46">
        <f>C92-C18</f>
        <v>0</v>
      </c>
      <c r="B161" s="46">
        <f>C93-D18</f>
        <v>0</v>
      </c>
      <c r="C161" s="46">
        <f>C94-F18</f>
        <v>0</v>
      </c>
      <c r="D161" s="44"/>
      <c r="E161" s="44"/>
      <c r="F161" s="46">
        <f>L110-H15</f>
        <v>0</v>
      </c>
      <c r="G161" s="206">
        <f>L111-K18</f>
        <v>0</v>
      </c>
      <c r="H161" s="207"/>
      <c r="I161" s="44"/>
      <c r="J161" s="208">
        <f>J130-M23</f>
        <v>0</v>
      </c>
      <c r="K161" s="209"/>
      <c r="L161" s="210">
        <f>L130-M24</f>
        <v>0</v>
      </c>
      <c r="M161" s="207"/>
    </row>
    <row r="162" spans="1:14" ht="15" customHeight="1" x14ac:dyDescent="0.25">
      <c r="A162" s="90"/>
      <c r="B162" s="90"/>
      <c r="C162" s="90"/>
      <c r="D162" s="44"/>
      <c r="E162" s="44"/>
      <c r="F162" s="90"/>
      <c r="G162" s="42"/>
      <c r="H162" s="44"/>
      <c r="I162" s="44"/>
      <c r="J162" s="121"/>
      <c r="K162" s="44"/>
      <c r="L162" s="121"/>
      <c r="M162" s="44"/>
    </row>
    <row r="163" spans="1:14" ht="15" customHeight="1" x14ac:dyDescent="0.25">
      <c r="A163" s="90"/>
      <c r="B163" s="25" t="s">
        <v>206</v>
      </c>
      <c r="C163" s="124">
        <f>(J130*4)-(M23*4)</f>
        <v>0</v>
      </c>
      <c r="D163" s="44"/>
      <c r="E163" s="44"/>
      <c r="F163" s="90"/>
      <c r="H163" s="126" t="s">
        <v>207</v>
      </c>
      <c r="I163" s="125">
        <f>C163+A141</f>
        <v>0</v>
      </c>
      <c r="J163" s="13"/>
      <c r="N163" s="4"/>
    </row>
    <row r="164" spans="1:14" ht="15" customHeight="1" x14ac:dyDescent="0.25">
      <c r="F164" s="198"/>
      <c r="G164" s="198"/>
      <c r="H164" s="64"/>
    </row>
    <row r="165" spans="1:14" ht="15.75" x14ac:dyDescent="0.25">
      <c r="A165" s="199" t="s">
        <v>205</v>
      </c>
      <c r="B165" s="200"/>
      <c r="C165" s="200"/>
      <c r="D165" s="200"/>
      <c r="E165" s="200"/>
      <c r="F165" s="200"/>
      <c r="G165" s="200"/>
      <c r="H165" s="200"/>
      <c r="I165" s="200"/>
      <c r="J165" s="200"/>
      <c r="K165" s="200"/>
      <c r="L165" s="200"/>
      <c r="M165" s="201"/>
    </row>
    <row r="166" spans="1:14" ht="15.95" customHeight="1" x14ac:dyDescent="0.25">
      <c r="A166" s="202" t="s">
        <v>94</v>
      </c>
      <c r="B166" s="202"/>
      <c r="C166" s="202"/>
      <c r="D166" s="202"/>
      <c r="E166" s="202"/>
      <c r="F166" s="202"/>
      <c r="G166" s="202"/>
      <c r="H166" s="202"/>
      <c r="I166" s="202"/>
      <c r="J166" s="202"/>
      <c r="K166" s="202"/>
      <c r="L166" s="202"/>
      <c r="M166" s="202"/>
    </row>
    <row r="167" spans="1:14" ht="14.45" customHeight="1" x14ac:dyDescent="0.25">
      <c r="A167" s="202"/>
      <c r="B167" s="202"/>
      <c r="C167" s="202"/>
      <c r="D167" s="202"/>
      <c r="E167" s="202"/>
      <c r="F167" s="202"/>
      <c r="G167" s="202"/>
      <c r="H167" s="202"/>
      <c r="I167" s="202"/>
      <c r="J167" s="202"/>
      <c r="K167" s="202"/>
      <c r="L167" s="202"/>
      <c r="M167" s="202"/>
    </row>
    <row r="168" spans="1:14" s="96" customFormat="1" ht="32.450000000000003" customHeight="1" x14ac:dyDescent="0.25">
      <c r="A168" s="190" t="s">
        <v>96</v>
      </c>
      <c r="B168" s="193"/>
      <c r="C168" s="193"/>
      <c r="D168" s="192"/>
      <c r="E168" s="192"/>
      <c r="F168" s="192"/>
      <c r="G168" s="192"/>
      <c r="H168" s="192"/>
      <c r="I168" s="192"/>
      <c r="J168" s="192"/>
      <c r="K168" s="128" t="s">
        <v>124</v>
      </c>
      <c r="L168" s="196"/>
      <c r="M168" s="197"/>
      <c r="N168" s="95"/>
    </row>
    <row r="169" spans="1:14" s="96" customFormat="1" ht="32.450000000000003" customHeight="1" x14ac:dyDescent="0.25">
      <c r="A169" s="190" t="s">
        <v>80</v>
      </c>
      <c r="B169" s="191"/>
      <c r="C169" s="192"/>
      <c r="D169" s="192"/>
      <c r="E169" s="192"/>
      <c r="F169" s="192"/>
      <c r="G169" s="192"/>
      <c r="H169" s="192"/>
      <c r="I169" s="192"/>
      <c r="J169" s="192"/>
      <c r="K169" s="192"/>
      <c r="L169" s="192"/>
      <c r="M169" s="192"/>
      <c r="N169" s="95"/>
    </row>
    <row r="170" spans="1:14" s="96" customFormat="1" ht="32.450000000000003" customHeight="1" x14ac:dyDescent="0.25">
      <c r="A170" s="190" t="s">
        <v>81</v>
      </c>
      <c r="B170" s="193"/>
      <c r="C170" s="193"/>
      <c r="D170" s="194"/>
      <c r="E170" s="195"/>
      <c r="F170" s="195"/>
      <c r="G170" s="195"/>
      <c r="H170" s="195"/>
      <c r="I170" s="195"/>
      <c r="J170" s="195"/>
      <c r="K170" s="128" t="s">
        <v>124</v>
      </c>
      <c r="L170" s="196"/>
      <c r="M170" s="197"/>
      <c r="N170" s="95"/>
    </row>
    <row r="171" spans="1:14" s="96" customFormat="1" ht="32.450000000000003" customHeight="1" x14ac:dyDescent="0.25">
      <c r="A171" s="190" t="s">
        <v>80</v>
      </c>
      <c r="B171" s="191"/>
      <c r="C171" s="192"/>
      <c r="D171" s="192"/>
      <c r="E171" s="192"/>
      <c r="F171" s="192"/>
      <c r="G171" s="192"/>
      <c r="H171" s="192"/>
      <c r="I171" s="192"/>
      <c r="J171" s="192"/>
      <c r="K171" s="192"/>
      <c r="L171" s="192"/>
      <c r="M171" s="192"/>
      <c r="N171" s="95"/>
    </row>
    <row r="172" spans="1:14" ht="15" hidden="1" customHeight="1" x14ac:dyDescent="0.25"/>
    <row r="173" spans="1:14" ht="15" hidden="1" customHeight="1" x14ac:dyDescent="0.25">
      <c r="C173" s="18" t="s">
        <v>27</v>
      </c>
      <c r="H173" s="18" t="s">
        <v>21</v>
      </c>
      <c r="L173" s="18" t="s">
        <v>70</v>
      </c>
      <c r="M173" s="18"/>
      <c r="N173" s="13" t="s">
        <v>125</v>
      </c>
    </row>
    <row r="174" spans="1:14" ht="15" hidden="1" customHeight="1" x14ac:dyDescent="0.25">
      <c r="C174" s="18"/>
      <c r="H174" s="18"/>
      <c r="L174" s="18"/>
      <c r="M174" s="18"/>
    </row>
    <row r="175" spans="1:14" ht="15" hidden="1" customHeight="1" x14ac:dyDescent="0.25">
      <c r="C175" s="4" t="s">
        <v>41</v>
      </c>
      <c r="H175" s="4" t="s">
        <v>97</v>
      </c>
      <c r="M175" s="49"/>
      <c r="N175" s="13" t="s">
        <v>127</v>
      </c>
    </row>
    <row r="176" spans="1:14" ht="15" hidden="1" customHeight="1" x14ac:dyDescent="0.25">
      <c r="C176" s="4" t="s">
        <v>67</v>
      </c>
      <c r="H176" s="4" t="s">
        <v>171</v>
      </c>
      <c r="L176" s="4" t="s">
        <v>74</v>
      </c>
      <c r="M176" s="49"/>
      <c r="N176" s="13" t="s">
        <v>126</v>
      </c>
    </row>
    <row r="177" spans="3:14" ht="15" hidden="1" customHeight="1" x14ac:dyDescent="0.25">
      <c r="C177" s="36" t="s">
        <v>28</v>
      </c>
      <c r="H177" s="4" t="s">
        <v>86</v>
      </c>
      <c r="L177" s="4" t="s">
        <v>75</v>
      </c>
      <c r="M177" s="49"/>
    </row>
    <row r="178" spans="3:14" ht="15" hidden="1" customHeight="1" x14ac:dyDescent="0.25">
      <c r="C178" s="36" t="s">
        <v>29</v>
      </c>
      <c r="H178" s="4" t="s">
        <v>191</v>
      </c>
      <c r="L178" s="4" t="s">
        <v>76</v>
      </c>
      <c r="M178" s="49"/>
      <c r="N178" s="13" t="s">
        <v>128</v>
      </c>
    </row>
    <row r="179" spans="3:14" ht="15" hidden="1" customHeight="1" x14ac:dyDescent="0.25">
      <c r="C179" s="36" t="s">
        <v>68</v>
      </c>
      <c r="L179" s="4" t="s">
        <v>77</v>
      </c>
      <c r="M179" s="49"/>
    </row>
    <row r="180" spans="3:14" ht="15" hidden="1" customHeight="1" x14ac:dyDescent="0.25">
      <c r="C180" s="36" t="s">
        <v>192</v>
      </c>
      <c r="L180" s="4" t="s">
        <v>78</v>
      </c>
      <c r="M180" s="49"/>
      <c r="N180" s="84" t="s">
        <v>133</v>
      </c>
    </row>
    <row r="181" spans="3:14" ht="15" hidden="1" customHeight="1" x14ac:dyDescent="0.25">
      <c r="C181" s="36" t="s">
        <v>69</v>
      </c>
      <c r="L181" s="4" t="s">
        <v>79</v>
      </c>
      <c r="N181" s="84" t="s">
        <v>132</v>
      </c>
    </row>
    <row r="182" spans="3:14" ht="15" hidden="1" customHeight="1" x14ac:dyDescent="0.25">
      <c r="C182" s="36" t="s">
        <v>193</v>
      </c>
      <c r="N182" s="84" t="s">
        <v>130</v>
      </c>
    </row>
    <row r="183" spans="3:14" ht="15" hidden="1" customHeight="1" x14ac:dyDescent="0.25">
      <c r="C183" s="4" t="s">
        <v>213</v>
      </c>
      <c r="N183" s="84" t="s">
        <v>131</v>
      </c>
    </row>
    <row r="184" spans="3:14" ht="15" hidden="1" customHeight="1" x14ac:dyDescent="0.25">
      <c r="C184" s="36" t="s">
        <v>30</v>
      </c>
    </row>
    <row r="185" spans="3:14" ht="15" hidden="1" customHeight="1" x14ac:dyDescent="0.25">
      <c r="C185" s="36" t="s">
        <v>31</v>
      </c>
    </row>
    <row r="186" spans="3:14" ht="15" hidden="1" customHeight="1" x14ac:dyDescent="0.25">
      <c r="C186" s="36" t="s">
        <v>32</v>
      </c>
    </row>
    <row r="187" spans="3:14" ht="15" hidden="1" customHeight="1" x14ac:dyDescent="0.25">
      <c r="C187" s="36" t="s">
        <v>33</v>
      </c>
    </row>
    <row r="188" spans="3:14" ht="15" hidden="1" customHeight="1" x14ac:dyDescent="0.25">
      <c r="C188" s="36" t="s">
        <v>34</v>
      </c>
    </row>
    <row r="189" spans="3:14" ht="15" hidden="1" customHeight="1" x14ac:dyDescent="0.25">
      <c r="C189" s="36" t="s">
        <v>35</v>
      </c>
    </row>
    <row r="190" spans="3:14" ht="15" hidden="1" customHeight="1" x14ac:dyDescent="0.25">
      <c r="C190" s="36" t="s">
        <v>36</v>
      </c>
    </row>
    <row r="191" spans="3:14" ht="15" hidden="1" customHeight="1" x14ac:dyDescent="0.25">
      <c r="C191" s="36" t="s">
        <v>37</v>
      </c>
    </row>
    <row r="192" spans="3:14" ht="15" hidden="1" customHeight="1" x14ac:dyDescent="0.25">
      <c r="C192" s="36" t="s">
        <v>38</v>
      </c>
    </row>
    <row r="193" spans="3:11" ht="15" hidden="1" customHeight="1" x14ac:dyDescent="0.25">
      <c r="C193" s="36" t="s">
        <v>39</v>
      </c>
    </row>
    <row r="194" spans="3:11" ht="15" hidden="1" customHeight="1" x14ac:dyDescent="0.25">
      <c r="C194" s="36" t="s">
        <v>56</v>
      </c>
    </row>
    <row r="195" spans="3:11" ht="15" hidden="1" customHeight="1" x14ac:dyDescent="0.25">
      <c r="K195" s="4" t="s">
        <v>223</v>
      </c>
    </row>
    <row r="196" spans="3:11" ht="15" hidden="1" customHeight="1" x14ac:dyDescent="0.25">
      <c r="K196" s="4" t="s">
        <v>222</v>
      </c>
    </row>
  </sheetData>
  <sheetProtection algorithmName="SHA-512" hashValue="ZoPtdBatj8HrlW0Lp7qE73m5ETqO94dWyidqtBKRQDLNQ5+ZLzaF5GWhV1Ch/MFqmtSy0gw3nV4a/BC/6VByaQ==" saltValue="waWUbXGrMhUm09BNAdLEBw==" spinCount="100000" sheet="1" objects="1" scenarios="1"/>
  <protectedRanges>
    <protectedRange sqref="A65:A70 C65:M71 C84:M84" name="Range3"/>
    <protectedRange sqref="H96:J107" name="Range1"/>
    <protectedRange sqref="A73 C73:M83" name="Range2"/>
    <protectedRange sqref="H92:J95" name="Range1_1"/>
  </protectedRanges>
  <mergeCells count="200">
    <mergeCell ref="A1:M1"/>
    <mergeCell ref="C2:M2"/>
    <mergeCell ref="A3:M3"/>
    <mergeCell ref="D5:J5"/>
    <mergeCell ref="D6:J6"/>
    <mergeCell ref="D7:J7"/>
    <mergeCell ref="A98:F111"/>
    <mergeCell ref="K17:M17"/>
    <mergeCell ref="G17:H17"/>
    <mergeCell ref="D17:E17"/>
    <mergeCell ref="D8:J8"/>
    <mergeCell ref="A10:M10"/>
    <mergeCell ref="L12:M12"/>
    <mergeCell ref="L13:M13"/>
    <mergeCell ref="L14:M14"/>
    <mergeCell ref="A23:B23"/>
    <mergeCell ref="C23:D23"/>
    <mergeCell ref="G23:H23"/>
    <mergeCell ref="K23:L23"/>
    <mergeCell ref="A25:B25"/>
    <mergeCell ref="A26:M26"/>
    <mergeCell ref="E23:F23"/>
    <mergeCell ref="A22:B22"/>
    <mergeCell ref="C22:D22"/>
    <mergeCell ref="L94:M94"/>
    <mergeCell ref="A95:B95"/>
    <mergeCell ref="H95:K95"/>
    <mergeCell ref="L95:M95"/>
    <mergeCell ref="H96:K96"/>
    <mergeCell ref="L96:M96"/>
    <mergeCell ref="A92:B92"/>
    <mergeCell ref="H92:K92"/>
    <mergeCell ref="L92:M92"/>
    <mergeCell ref="A93:B93"/>
    <mergeCell ref="H93:K93"/>
    <mergeCell ref="L93:M93"/>
    <mergeCell ref="H104:K104"/>
    <mergeCell ref="L104:M104"/>
    <mergeCell ref="A97:B97"/>
    <mergeCell ref="H105:K105"/>
    <mergeCell ref="L105:M105"/>
    <mergeCell ref="L111:M111"/>
    <mergeCell ref="A113:M113"/>
    <mergeCell ref="C115:D115"/>
    <mergeCell ref="H115:I115"/>
    <mergeCell ref="J115:L115"/>
    <mergeCell ref="H101:K101"/>
    <mergeCell ref="L101:M101"/>
    <mergeCell ref="H102:K102"/>
    <mergeCell ref="L102:M102"/>
    <mergeCell ref="H99:K99"/>
    <mergeCell ref="L99:M99"/>
    <mergeCell ref="H100:K100"/>
    <mergeCell ref="L100:M100"/>
    <mergeCell ref="H103:K103"/>
    <mergeCell ref="L103:M103"/>
    <mergeCell ref="H97:K97"/>
    <mergeCell ref="L97:M97"/>
    <mergeCell ref="H98:K98"/>
    <mergeCell ref="L98:M98"/>
    <mergeCell ref="H116:I116"/>
    <mergeCell ref="J116:L116"/>
    <mergeCell ref="C116:E116"/>
    <mergeCell ref="H106:K106"/>
    <mergeCell ref="L106:M106"/>
    <mergeCell ref="H107:K107"/>
    <mergeCell ref="L107:M107"/>
    <mergeCell ref="H108:K108"/>
    <mergeCell ref="L108:M108"/>
    <mergeCell ref="H110:K110"/>
    <mergeCell ref="L110:M110"/>
    <mergeCell ref="H111:K111"/>
    <mergeCell ref="H119:I119"/>
    <mergeCell ref="J119:L119"/>
    <mergeCell ref="A121:M121"/>
    <mergeCell ref="A122:M122"/>
    <mergeCell ref="A123:M123"/>
    <mergeCell ref="A125:M125"/>
    <mergeCell ref="H117:I117"/>
    <mergeCell ref="J117:L117"/>
    <mergeCell ref="H118:I118"/>
    <mergeCell ref="J118:L118"/>
    <mergeCell ref="C118:E118"/>
    <mergeCell ref="C117:E117"/>
    <mergeCell ref="A130:B130"/>
    <mergeCell ref="C130:D130"/>
    <mergeCell ref="G130:H130"/>
    <mergeCell ref="J130:K130"/>
    <mergeCell ref="L130:M130"/>
    <mergeCell ref="I132:M133"/>
    <mergeCell ref="A133:B133"/>
    <mergeCell ref="E130:F130"/>
    <mergeCell ref="A127:M127"/>
    <mergeCell ref="A128:B128"/>
    <mergeCell ref="C128:D129"/>
    <mergeCell ref="G128:H129"/>
    <mergeCell ref="I128:I129"/>
    <mergeCell ref="J128:K129"/>
    <mergeCell ref="L128:M129"/>
    <mergeCell ref="A129:B129"/>
    <mergeCell ref="E128:F129"/>
    <mergeCell ref="A141:B141"/>
    <mergeCell ref="G141:H141"/>
    <mergeCell ref="F143:M149"/>
    <mergeCell ref="D141:E141"/>
    <mergeCell ref="A143:E149"/>
    <mergeCell ref="A134:B134"/>
    <mergeCell ref="I134:M134"/>
    <mergeCell ref="A135:B135"/>
    <mergeCell ref="A137:M137"/>
    <mergeCell ref="A140:B140"/>
    <mergeCell ref="G140:H140"/>
    <mergeCell ref="D140:E140"/>
    <mergeCell ref="A136:B136"/>
    <mergeCell ref="G160:H160"/>
    <mergeCell ref="J160:K160"/>
    <mergeCell ref="L160:M160"/>
    <mergeCell ref="G161:H161"/>
    <mergeCell ref="J161:K161"/>
    <mergeCell ref="L161:M161"/>
    <mergeCell ref="A150:C151"/>
    <mergeCell ref="I151:M152"/>
    <mergeCell ref="I153:M153"/>
    <mergeCell ref="A156:M156"/>
    <mergeCell ref="A157:M157"/>
    <mergeCell ref="A159:C159"/>
    <mergeCell ref="F159:H159"/>
    <mergeCell ref="J159:M159"/>
    <mergeCell ref="A154:B154"/>
    <mergeCell ref="A153:B153"/>
    <mergeCell ref="A152:B152"/>
    <mergeCell ref="A169:B169"/>
    <mergeCell ref="C169:M169"/>
    <mergeCell ref="A170:C170"/>
    <mergeCell ref="D170:J170"/>
    <mergeCell ref="L170:M170"/>
    <mergeCell ref="A171:B171"/>
    <mergeCell ref="C171:M171"/>
    <mergeCell ref="F164:G164"/>
    <mergeCell ref="A165:M165"/>
    <mergeCell ref="A166:M167"/>
    <mergeCell ref="A168:C168"/>
    <mergeCell ref="D168:J168"/>
    <mergeCell ref="L168:M168"/>
    <mergeCell ref="D14:E14"/>
    <mergeCell ref="D13:E13"/>
    <mergeCell ref="D12:E12"/>
    <mergeCell ref="A18:B18"/>
    <mergeCell ref="A17:B17"/>
    <mergeCell ref="D18:E18"/>
    <mergeCell ref="D95:E95"/>
    <mergeCell ref="D94:E94"/>
    <mergeCell ref="D93:E93"/>
    <mergeCell ref="D92:E92"/>
    <mergeCell ref="D91:E91"/>
    <mergeCell ref="D37:F37"/>
    <mergeCell ref="A94:B94"/>
    <mergeCell ref="A65:M71"/>
    <mergeCell ref="A73:M75"/>
    <mergeCell ref="A85:M85"/>
    <mergeCell ref="A86:M89"/>
    <mergeCell ref="A91:B91"/>
    <mergeCell ref="H91:K91"/>
    <mergeCell ref="L91:M91"/>
    <mergeCell ref="G22:H22"/>
    <mergeCell ref="K22:L22"/>
    <mergeCell ref="E22:F22"/>
    <mergeCell ref="H94:K94"/>
    <mergeCell ref="A81:M83"/>
    <mergeCell ref="A80:M80"/>
    <mergeCell ref="A77:M79"/>
    <mergeCell ref="A76:M76"/>
    <mergeCell ref="K18:M18"/>
    <mergeCell ref="G18:H18"/>
    <mergeCell ref="I34:J34"/>
    <mergeCell ref="D35:F35"/>
    <mergeCell ref="H35:I35"/>
    <mergeCell ref="D36:F36"/>
    <mergeCell ref="H36:I36"/>
    <mergeCell ref="A27:M27"/>
    <mergeCell ref="D28:H28"/>
    <mergeCell ref="I28:J28"/>
    <mergeCell ref="D29:H29"/>
    <mergeCell ref="I29:J29"/>
    <mergeCell ref="B30:H30"/>
    <mergeCell ref="I30:J30"/>
    <mergeCell ref="I31:J31"/>
    <mergeCell ref="D31:H31"/>
    <mergeCell ref="D33:J33"/>
    <mergeCell ref="D34:F34"/>
    <mergeCell ref="H37:I37"/>
    <mergeCell ref="A39:M39"/>
    <mergeCell ref="A40:M40"/>
    <mergeCell ref="A64:M64"/>
    <mergeCell ref="A41:M43"/>
    <mergeCell ref="A45:M47"/>
    <mergeCell ref="A49:M51"/>
    <mergeCell ref="A53:M55"/>
    <mergeCell ref="A57:M59"/>
    <mergeCell ref="A61:M63"/>
  </mergeCells>
  <dataValidations count="6">
    <dataValidation type="list" allowBlank="1" showInputMessage="1" showErrorMessage="1" sqref="I29:J29" xr:uid="{FF15C9A6-6BB4-4E6C-8878-BA5F951A5F8C}">
      <formula1>$N$179:$N$183</formula1>
    </dataValidation>
    <dataValidation type="list" allowBlank="1" showInputMessage="1" showErrorMessage="1" sqref="I28:J28 I31:J31" xr:uid="{EB39418C-DBBB-4EC5-B7D9-2EA86334020E}">
      <formula1>$N$174:$N$176</formula1>
    </dataValidation>
    <dataValidation type="list" allowBlank="1" showInputMessage="1" showErrorMessage="1" sqref="I30" xr:uid="{C25F7F11-114B-4401-9A30-F6FDAAC6241F}">
      <formula1>$L$174:$L$181</formula1>
    </dataValidation>
    <dataValidation type="list" allowBlank="1" showInputMessage="1" showErrorMessage="1" sqref="D35:F35" xr:uid="{D10F60C4-B469-45EB-8264-A5652DDDC574}">
      <formula1>$H$174:$H$188</formula1>
    </dataValidation>
    <dataValidation type="list" allowBlank="1" showInputMessage="1" showErrorMessage="1" sqref="D36:E37 H38" xr:uid="{6F7A65E5-E16D-47B4-8811-A57B355FD7ED}">
      <formula1>$C$174:$C$194</formula1>
    </dataValidation>
    <dataValidation type="list" allowBlank="1" showInputMessage="1" showErrorMessage="1" sqref="J37" xr:uid="{2A6FE98D-57C9-45D0-941B-74A0FD8EF314}">
      <formula1>$K$172:$K$196</formula1>
    </dataValidation>
  </dataValidations>
  <hyperlinks>
    <hyperlink ref="A128" r:id="rId1" display="OFM Market Rate" xr:uid="{F22FE5A8-9867-4644-ABD1-B0923276AF1F}"/>
    <hyperlink ref="A3:M3" r:id="rId2" display="Complete all areas of this form as thoroughly as possible and submit to ofmfacilitiesoversig@ofm.wa.gov. For more information, see instructions located on OFM's Space Request (MPD) page." xr:uid="{1044BD1B-0A20-4A1F-87C9-4D1C7C915206}"/>
    <hyperlink ref="A128:B128" r:id="rId3" display="OFM Office Space Market Rate" xr:uid="{3F13B506-864B-4424-A280-D0816D088662}"/>
  </hyperlinks>
  <pageMargins left="1.0929924242424243" right="0.7" top="0.75" bottom="0.75" header="0" footer="0.3"/>
  <pageSetup scale="49" fitToHeight="0" orientation="portrait" r:id="rId4"/>
  <headerFooter>
    <oddHeader xml:space="preserve">&amp;C&amp;"Arial,Regular"&amp;50&amp;KFF0000
</oddHeader>
    <oddFooter>&amp;CPage &amp;P of &amp;N</oddFooter>
  </headerFooter>
  <rowBreaks count="2" manualBreakCount="2">
    <brk id="75" max="12" man="1"/>
    <brk id="154" max="12" man="1"/>
  </rowBreaks>
  <drawing r:id="rId5"/>
  <legacyDrawing r:id="rId6"/>
  <mc:AlternateContent xmlns:mc="http://schemas.openxmlformats.org/markup-compatibility/2006">
    <mc:Choice Requires="x14">
      <controls>
        <mc:AlternateContent xmlns:mc="http://schemas.openxmlformats.org/markup-compatibility/2006">
          <mc:Choice Requires="x14">
            <control shapeId="2049" r:id="rId7" name="Check Box 1">
              <controlPr defaultSize="0" autoFill="0" autoLine="0" autoPict="0">
                <anchor moveWithCells="1">
                  <from>
                    <xdr:col>8</xdr:col>
                    <xdr:colOff>28575</xdr:colOff>
                    <xdr:row>16</xdr:row>
                    <xdr:rowOff>9525</xdr:rowOff>
                  </from>
                  <to>
                    <xdr:col>9</xdr:col>
                    <xdr:colOff>971550</xdr:colOff>
                    <xdr:row>17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21A55-096B-42C3-A796-3F6910241BE1}">
  <dimension ref="A1:Z31"/>
  <sheetViews>
    <sheetView showGridLines="0" zoomScale="85" zoomScaleNormal="85" workbookViewId="0">
      <selection activeCell="R19" sqref="R19"/>
    </sheetView>
  </sheetViews>
  <sheetFormatPr defaultColWidth="8.7109375" defaultRowHeight="15" x14ac:dyDescent="0.25"/>
  <cols>
    <col min="1" max="1" width="14.140625" style="97" bestFit="1" customWidth="1"/>
    <col min="2" max="2" width="17.85546875" style="97" customWidth="1"/>
    <col min="3" max="3" width="16.7109375" style="97" customWidth="1"/>
    <col min="4" max="4" width="9.140625" style="97" bestFit="1" customWidth="1"/>
    <col min="5" max="5" width="8.140625" style="97" customWidth="1"/>
    <col min="6" max="6" width="15.28515625" style="97" customWidth="1"/>
    <col min="7" max="8" width="8.7109375" style="97"/>
    <col min="9" max="9" width="15.42578125" style="97" bestFit="1" customWidth="1"/>
    <col min="10" max="10" width="12.28515625" style="97" customWidth="1"/>
    <col min="11" max="12" width="8.85546875" style="97" customWidth="1"/>
    <col min="13" max="13" width="6.7109375" style="97" customWidth="1"/>
    <col min="14" max="14" width="8.7109375" style="97"/>
    <col min="15" max="15" width="14.140625" style="97" customWidth="1"/>
    <col min="16" max="21" width="8.7109375" style="97"/>
    <col min="22" max="22" width="6.42578125" style="97" customWidth="1"/>
    <col min="23" max="23" width="17.85546875" style="97" customWidth="1"/>
    <col min="24" max="24" width="8.7109375" style="97"/>
    <col min="25" max="25" width="13.140625" style="97" customWidth="1"/>
    <col min="26" max="26" width="15.7109375" style="97" customWidth="1"/>
    <col min="27" max="16384" width="8.7109375" style="97"/>
  </cols>
  <sheetData>
    <row r="1" spans="1:26" x14ac:dyDescent="0.25">
      <c r="A1" s="289" t="s">
        <v>145</v>
      </c>
      <c r="B1" s="290"/>
      <c r="C1" s="290"/>
      <c r="D1" s="290"/>
      <c r="E1" s="290"/>
      <c r="F1" s="290"/>
      <c r="G1" s="290"/>
      <c r="H1" s="290"/>
      <c r="I1" s="290"/>
      <c r="J1" s="290"/>
      <c r="K1" s="290"/>
      <c r="L1" s="290"/>
      <c r="M1" s="291"/>
    </row>
    <row r="2" spans="1:26" x14ac:dyDescent="0.25">
      <c r="A2" s="292"/>
      <c r="B2" s="293"/>
      <c r="C2" s="293"/>
      <c r="D2" s="293"/>
      <c r="E2" s="293"/>
      <c r="F2" s="293"/>
      <c r="G2" s="293"/>
      <c r="H2" s="293"/>
      <c r="I2" s="293"/>
      <c r="J2" s="293"/>
      <c r="K2" s="293"/>
      <c r="L2" s="293"/>
      <c r="M2" s="294"/>
    </row>
    <row r="3" spans="1:26" ht="15.75" thickBot="1" x14ac:dyDescent="0.3">
      <c r="A3" s="295"/>
      <c r="B3" s="296"/>
      <c r="C3" s="296"/>
      <c r="D3" s="296"/>
      <c r="E3" s="296"/>
      <c r="F3" s="296"/>
      <c r="G3" s="296"/>
      <c r="H3" s="296"/>
      <c r="I3" s="296"/>
      <c r="J3" s="296"/>
      <c r="K3" s="296"/>
      <c r="L3" s="296"/>
      <c r="M3" s="297"/>
    </row>
    <row r="4" spans="1:26" x14ac:dyDescent="0.25">
      <c r="A4" s="98"/>
      <c r="B4" s="98"/>
      <c r="C4" s="98"/>
      <c r="D4" s="98"/>
      <c r="E4" s="98"/>
      <c r="F4" s="98"/>
      <c r="G4" s="98"/>
      <c r="H4" s="98"/>
      <c r="I4" s="98"/>
      <c r="J4" s="98"/>
      <c r="K4" s="98"/>
      <c r="L4" s="98"/>
      <c r="M4" s="98"/>
    </row>
    <row r="5" spans="1:26" ht="15.75" thickBot="1" x14ac:dyDescent="0.3">
      <c r="A5" s="98"/>
      <c r="B5" s="98"/>
      <c r="C5" s="98"/>
      <c r="D5" s="98"/>
      <c r="E5" s="98"/>
      <c r="F5" s="98"/>
      <c r="G5" s="98"/>
      <c r="H5" s="98"/>
      <c r="I5" s="98"/>
      <c r="J5" s="98"/>
      <c r="K5" s="98"/>
      <c r="L5" s="98"/>
      <c r="M5" s="98"/>
    </row>
    <row r="6" spans="1:26" s="130" customFormat="1" ht="18" customHeight="1" x14ac:dyDescent="0.25">
      <c r="A6" s="349" t="s">
        <v>181</v>
      </c>
      <c r="B6" s="329"/>
      <c r="C6" s="329"/>
      <c r="D6" s="329"/>
      <c r="E6" s="329"/>
      <c r="F6" s="329"/>
      <c r="G6" s="329"/>
      <c r="H6" s="329"/>
      <c r="I6" s="329"/>
      <c r="J6" s="329"/>
      <c r="K6" s="329"/>
      <c r="L6" s="331"/>
      <c r="M6" s="129"/>
      <c r="N6" s="318" t="s">
        <v>172</v>
      </c>
      <c r="O6" s="319"/>
      <c r="P6" s="322" t="s">
        <v>182</v>
      </c>
      <c r="Q6" s="323"/>
      <c r="R6" s="323"/>
      <c r="S6" s="324"/>
      <c r="T6" s="328" t="s">
        <v>139</v>
      </c>
      <c r="U6" s="329"/>
      <c r="V6" s="329"/>
      <c r="W6" s="330"/>
      <c r="X6" s="328" t="s">
        <v>140</v>
      </c>
      <c r="Y6" s="329"/>
      <c r="Z6" s="331"/>
    </row>
    <row r="7" spans="1:26" s="130" customFormat="1" ht="38.25" customHeight="1" x14ac:dyDescent="0.25">
      <c r="A7" s="332" t="s">
        <v>172</v>
      </c>
      <c r="B7" s="333"/>
      <c r="C7" s="336" t="s">
        <v>180</v>
      </c>
      <c r="D7" s="337"/>
      <c r="E7" s="337"/>
      <c r="F7" s="337"/>
      <c r="G7" s="333"/>
      <c r="H7" s="340" t="s">
        <v>137</v>
      </c>
      <c r="I7" s="341"/>
      <c r="J7" s="341"/>
      <c r="K7" s="341"/>
      <c r="L7" s="342"/>
      <c r="M7" s="129"/>
      <c r="N7" s="320"/>
      <c r="O7" s="321"/>
      <c r="P7" s="325"/>
      <c r="Q7" s="326"/>
      <c r="R7" s="326"/>
      <c r="S7" s="327"/>
      <c r="T7" s="343" t="s">
        <v>183</v>
      </c>
      <c r="U7" s="344"/>
      <c r="V7" s="345"/>
      <c r="W7" s="131" t="s">
        <v>184</v>
      </c>
      <c r="X7" s="336" t="s">
        <v>185</v>
      </c>
      <c r="Y7" s="333"/>
      <c r="Z7" s="132" t="s">
        <v>184</v>
      </c>
    </row>
    <row r="8" spans="1:26" s="130" customFormat="1" ht="32.25" customHeight="1" x14ac:dyDescent="0.25">
      <c r="A8" s="334"/>
      <c r="B8" s="335"/>
      <c r="C8" s="338"/>
      <c r="D8" s="339"/>
      <c r="E8" s="339"/>
      <c r="F8" s="339"/>
      <c r="G8" s="335"/>
      <c r="H8" s="340" t="s">
        <v>185</v>
      </c>
      <c r="I8" s="341"/>
      <c r="J8" s="273"/>
      <c r="K8" s="340" t="s">
        <v>184</v>
      </c>
      <c r="L8" s="342"/>
      <c r="M8" s="133"/>
      <c r="N8" s="346" t="s">
        <v>173</v>
      </c>
      <c r="O8" s="347"/>
      <c r="P8" s="340" t="s">
        <v>186</v>
      </c>
      <c r="Q8" s="341"/>
      <c r="R8" s="341"/>
      <c r="S8" s="341"/>
      <c r="T8" s="348" t="s">
        <v>123</v>
      </c>
      <c r="U8" s="348"/>
      <c r="V8" s="348"/>
      <c r="W8" s="134">
        <v>0</v>
      </c>
      <c r="X8" s="348" t="s">
        <v>123</v>
      </c>
      <c r="Y8" s="351"/>
      <c r="Z8" s="135">
        <v>0</v>
      </c>
    </row>
    <row r="9" spans="1:26" s="130" customFormat="1" ht="15" customHeight="1" x14ac:dyDescent="0.25">
      <c r="A9" s="272" t="s">
        <v>173</v>
      </c>
      <c r="B9" s="273"/>
      <c r="C9" s="340" t="s">
        <v>186</v>
      </c>
      <c r="D9" s="341"/>
      <c r="E9" s="341"/>
      <c r="F9" s="341"/>
      <c r="G9" s="273"/>
      <c r="H9" s="340" t="s">
        <v>123</v>
      </c>
      <c r="I9" s="341"/>
      <c r="J9" s="273"/>
      <c r="K9" s="277">
        <v>0</v>
      </c>
      <c r="L9" s="278"/>
      <c r="M9" s="129"/>
      <c r="N9" s="272" t="s">
        <v>174</v>
      </c>
      <c r="O9" s="273"/>
      <c r="P9" s="274">
        <v>4</v>
      </c>
      <c r="Q9" s="275"/>
      <c r="R9" s="275"/>
      <c r="S9" s="275"/>
      <c r="T9" s="350">
        <v>1</v>
      </c>
      <c r="U9" s="350"/>
      <c r="V9" s="350"/>
      <c r="W9" s="134">
        <v>0.11</v>
      </c>
      <c r="X9" s="350">
        <v>0</v>
      </c>
      <c r="Y9" s="350"/>
      <c r="Z9" s="135">
        <v>0</v>
      </c>
    </row>
    <row r="10" spans="1:26" s="130" customFormat="1" ht="15" customHeight="1" x14ac:dyDescent="0.25">
      <c r="A10" s="272" t="s">
        <v>174</v>
      </c>
      <c r="B10" s="273"/>
      <c r="C10" s="274">
        <v>4</v>
      </c>
      <c r="D10" s="275"/>
      <c r="E10" s="275"/>
      <c r="F10" s="275"/>
      <c r="G10" s="276"/>
      <c r="H10" s="274">
        <v>2</v>
      </c>
      <c r="I10" s="275"/>
      <c r="J10" s="276"/>
      <c r="K10" s="277">
        <v>0.2</v>
      </c>
      <c r="L10" s="278"/>
      <c r="M10" s="129"/>
      <c r="N10" s="272" t="s">
        <v>175</v>
      </c>
      <c r="O10" s="273"/>
      <c r="P10" s="274">
        <v>3</v>
      </c>
      <c r="Q10" s="275"/>
      <c r="R10" s="275"/>
      <c r="S10" s="275"/>
      <c r="T10" s="350">
        <v>3</v>
      </c>
      <c r="U10" s="350"/>
      <c r="V10" s="350"/>
      <c r="W10" s="134">
        <v>0.33</v>
      </c>
      <c r="X10" s="350">
        <v>2</v>
      </c>
      <c r="Y10" s="350"/>
      <c r="Z10" s="135">
        <v>0.25</v>
      </c>
    </row>
    <row r="11" spans="1:26" s="130" customFormat="1" ht="15" customHeight="1" x14ac:dyDescent="0.25">
      <c r="A11" s="272" t="s">
        <v>175</v>
      </c>
      <c r="B11" s="273"/>
      <c r="C11" s="274">
        <v>3</v>
      </c>
      <c r="D11" s="275"/>
      <c r="E11" s="275"/>
      <c r="F11" s="275"/>
      <c r="G11" s="276"/>
      <c r="H11" s="274">
        <v>4</v>
      </c>
      <c r="I11" s="275"/>
      <c r="J11" s="276"/>
      <c r="K11" s="277">
        <v>0.4</v>
      </c>
      <c r="L11" s="278"/>
      <c r="M11" s="129"/>
      <c r="N11" s="272" t="s">
        <v>190</v>
      </c>
      <c r="O11" s="273"/>
      <c r="P11" s="274">
        <v>2</v>
      </c>
      <c r="Q11" s="275"/>
      <c r="R11" s="275"/>
      <c r="S11" s="275"/>
      <c r="T11" s="350">
        <v>5</v>
      </c>
      <c r="U11" s="350"/>
      <c r="V11" s="350"/>
      <c r="W11" s="134">
        <v>0.56000000000000005</v>
      </c>
      <c r="X11" s="350">
        <v>4</v>
      </c>
      <c r="Y11" s="350"/>
      <c r="Z11" s="135">
        <v>0.5</v>
      </c>
    </row>
    <row r="12" spans="1:26" s="130" customFormat="1" ht="15" customHeight="1" x14ac:dyDescent="0.25">
      <c r="A12" s="272" t="s">
        <v>189</v>
      </c>
      <c r="B12" s="273"/>
      <c r="C12" s="274">
        <v>2</v>
      </c>
      <c r="D12" s="275"/>
      <c r="E12" s="275"/>
      <c r="F12" s="275"/>
      <c r="G12" s="276"/>
      <c r="H12" s="274">
        <v>6</v>
      </c>
      <c r="I12" s="275"/>
      <c r="J12" s="276"/>
      <c r="K12" s="277">
        <v>0.6</v>
      </c>
      <c r="L12" s="278"/>
      <c r="M12" s="129"/>
      <c r="N12" s="272" t="s">
        <v>176</v>
      </c>
      <c r="O12" s="273"/>
      <c r="P12" s="274">
        <v>1</v>
      </c>
      <c r="Q12" s="275"/>
      <c r="R12" s="275"/>
      <c r="S12" s="275"/>
      <c r="T12" s="350">
        <v>7</v>
      </c>
      <c r="U12" s="350"/>
      <c r="V12" s="350"/>
      <c r="W12" s="134">
        <v>0.78</v>
      </c>
      <c r="X12" s="350">
        <v>6</v>
      </c>
      <c r="Y12" s="350"/>
      <c r="Z12" s="135">
        <v>0.75</v>
      </c>
    </row>
    <row r="13" spans="1:26" s="130" customFormat="1" ht="15" customHeight="1" x14ac:dyDescent="0.25">
      <c r="A13" s="272" t="s">
        <v>176</v>
      </c>
      <c r="B13" s="273"/>
      <c r="C13" s="274">
        <v>1</v>
      </c>
      <c r="D13" s="275"/>
      <c r="E13" s="275"/>
      <c r="F13" s="275"/>
      <c r="G13" s="276"/>
      <c r="H13" s="274">
        <v>8</v>
      </c>
      <c r="I13" s="275"/>
      <c r="J13" s="276"/>
      <c r="K13" s="277">
        <v>0.8</v>
      </c>
      <c r="L13" s="278"/>
      <c r="M13" s="129"/>
      <c r="N13" s="346" t="s">
        <v>177</v>
      </c>
      <c r="O13" s="347"/>
      <c r="P13" s="340" t="s">
        <v>187</v>
      </c>
      <c r="Q13" s="341"/>
      <c r="R13" s="341"/>
      <c r="S13" s="341"/>
      <c r="T13" s="352">
        <v>8</v>
      </c>
      <c r="U13" s="352"/>
      <c r="V13" s="352"/>
      <c r="W13" s="134">
        <v>0.89</v>
      </c>
      <c r="X13" s="352">
        <v>7</v>
      </c>
      <c r="Y13" s="352"/>
      <c r="Z13" s="135">
        <v>0.88</v>
      </c>
    </row>
    <row r="14" spans="1:26" s="130" customFormat="1" ht="15" customHeight="1" thickBot="1" x14ac:dyDescent="0.3">
      <c r="A14" s="272" t="s">
        <v>177</v>
      </c>
      <c r="B14" s="273"/>
      <c r="C14" s="340" t="s">
        <v>106</v>
      </c>
      <c r="D14" s="341"/>
      <c r="E14" s="341"/>
      <c r="F14" s="341"/>
      <c r="G14" s="273"/>
      <c r="H14" s="274">
        <v>9</v>
      </c>
      <c r="I14" s="275"/>
      <c r="J14" s="276"/>
      <c r="K14" s="277">
        <v>0.9</v>
      </c>
      <c r="L14" s="278"/>
      <c r="M14" s="129"/>
      <c r="N14" s="353" t="s">
        <v>178</v>
      </c>
      <c r="O14" s="354"/>
      <c r="P14" s="355" t="s">
        <v>138</v>
      </c>
      <c r="Q14" s="356"/>
      <c r="R14" s="356"/>
      <c r="S14" s="356"/>
      <c r="T14" s="357">
        <v>9</v>
      </c>
      <c r="U14" s="357"/>
      <c r="V14" s="357"/>
      <c r="W14" s="136">
        <v>1</v>
      </c>
      <c r="X14" s="357">
        <v>8</v>
      </c>
      <c r="Y14" s="357"/>
      <c r="Z14" s="137">
        <v>1</v>
      </c>
    </row>
    <row r="15" spans="1:26" s="130" customFormat="1" ht="15" customHeight="1" thickBot="1" x14ac:dyDescent="0.3">
      <c r="A15" s="353" t="s">
        <v>178</v>
      </c>
      <c r="B15" s="354"/>
      <c r="C15" s="355" t="s">
        <v>138</v>
      </c>
      <c r="D15" s="356"/>
      <c r="E15" s="356"/>
      <c r="F15" s="356"/>
      <c r="G15" s="354"/>
      <c r="H15" s="358">
        <v>10</v>
      </c>
      <c r="I15" s="359"/>
      <c r="J15" s="360"/>
      <c r="K15" s="361">
        <v>1</v>
      </c>
      <c r="L15" s="362"/>
      <c r="M15" s="129"/>
    </row>
    <row r="16" spans="1:26" s="130" customFormat="1" x14ac:dyDescent="0.25"/>
    <row r="17" spans="1:13" s="138" customFormat="1" x14ac:dyDescent="0.25">
      <c r="A17" s="138" t="s">
        <v>179</v>
      </c>
    </row>
    <row r="18" spans="1:13" s="138" customFormat="1" x14ac:dyDescent="0.25">
      <c r="A18" s="138" t="s">
        <v>188</v>
      </c>
    </row>
    <row r="19" spans="1:13" x14ac:dyDescent="0.25">
      <c r="F19" s="99"/>
      <c r="G19" s="99"/>
      <c r="H19" s="100"/>
      <c r="I19" s="101"/>
      <c r="J19" s="101"/>
      <c r="K19" s="101"/>
      <c r="L19" s="101"/>
    </row>
    <row r="20" spans="1:13" ht="15.75" thickBot="1" x14ac:dyDescent="0.3"/>
    <row r="21" spans="1:13" x14ac:dyDescent="0.25">
      <c r="A21" s="308" t="s">
        <v>42</v>
      </c>
      <c r="B21" s="309"/>
      <c r="C21" s="312" t="s">
        <v>103</v>
      </c>
      <c r="D21" s="302" t="s">
        <v>120</v>
      </c>
      <c r="E21" s="303"/>
      <c r="F21" s="314" t="s">
        <v>121</v>
      </c>
    </row>
    <row r="22" spans="1:13" x14ac:dyDescent="0.25">
      <c r="A22" s="310"/>
      <c r="B22" s="311"/>
      <c r="C22" s="313"/>
      <c r="D22" s="304"/>
      <c r="E22" s="305"/>
      <c r="F22" s="315"/>
    </row>
    <row r="23" spans="1:13" x14ac:dyDescent="0.25">
      <c r="A23" s="281" t="s">
        <v>48</v>
      </c>
      <c r="B23" s="282"/>
      <c r="C23" s="102">
        <v>0</v>
      </c>
      <c r="D23" s="279">
        <f>F23/3</f>
        <v>26.333333333333332</v>
      </c>
      <c r="E23" s="280"/>
      <c r="F23" s="103">
        <v>79</v>
      </c>
    </row>
    <row r="24" spans="1:13" x14ac:dyDescent="0.25">
      <c r="A24" s="281" t="s">
        <v>43</v>
      </c>
      <c r="B24" s="282"/>
      <c r="C24" s="102">
        <v>0</v>
      </c>
      <c r="D24" s="279">
        <f>F24/3</f>
        <v>13.333333333333334</v>
      </c>
      <c r="E24" s="280"/>
      <c r="F24" s="103">
        <v>40</v>
      </c>
    </row>
    <row r="25" spans="1:13" x14ac:dyDescent="0.25">
      <c r="A25" s="316" t="s">
        <v>73</v>
      </c>
      <c r="B25" s="317"/>
      <c r="C25" s="102">
        <v>0</v>
      </c>
      <c r="D25" s="279">
        <f>F25/3</f>
        <v>15.866666666666667</v>
      </c>
      <c r="E25" s="280"/>
      <c r="F25" s="103">
        <f>SUM(F23:F24)*0.4</f>
        <v>47.6</v>
      </c>
    </row>
    <row r="26" spans="1:13" x14ac:dyDescent="0.25">
      <c r="A26" s="281" t="s">
        <v>49</v>
      </c>
      <c r="B26" s="282"/>
      <c r="C26" s="102">
        <v>0</v>
      </c>
      <c r="D26" s="279">
        <f>F26/3</f>
        <v>8.33</v>
      </c>
      <c r="E26" s="280"/>
      <c r="F26" s="103">
        <f>SUM(F23:F25)*0.15</f>
        <v>24.99</v>
      </c>
    </row>
    <row r="27" spans="1:13" ht="15.75" thickBot="1" x14ac:dyDescent="0.3">
      <c r="A27" s="298" t="s">
        <v>50</v>
      </c>
      <c r="B27" s="299"/>
      <c r="C27" s="104">
        <f>SUM(C23:C26)</f>
        <v>0</v>
      </c>
      <c r="D27" s="300">
        <f>ROUND(SUM($D$23:$E$26),0)</f>
        <v>64</v>
      </c>
      <c r="E27" s="301"/>
      <c r="F27" s="105">
        <f>ROUND(SUM($F$23:$F$26),0)</f>
        <v>192</v>
      </c>
    </row>
    <row r="29" spans="1:13" ht="15.75" thickBot="1" x14ac:dyDescent="0.3"/>
    <row r="30" spans="1:13" ht="30" x14ac:dyDescent="0.25">
      <c r="A30" s="306" t="s">
        <v>40</v>
      </c>
      <c r="B30" s="307"/>
      <c r="C30" s="107" t="s">
        <v>20</v>
      </c>
      <c r="D30" s="283" t="s">
        <v>26</v>
      </c>
      <c r="E30" s="284"/>
      <c r="F30" s="106" t="s">
        <v>22</v>
      </c>
      <c r="G30" s="283" t="s">
        <v>23</v>
      </c>
      <c r="H30" s="284"/>
      <c r="I30" s="106" t="s">
        <v>25</v>
      </c>
      <c r="J30" s="106" t="s">
        <v>24</v>
      </c>
      <c r="K30" s="108" t="s">
        <v>66</v>
      </c>
      <c r="L30" s="108" t="s">
        <v>101</v>
      </c>
      <c r="M30" s="109" t="s">
        <v>13</v>
      </c>
    </row>
    <row r="31" spans="1:13" ht="15.75" thickBot="1" x14ac:dyDescent="0.3">
      <c r="A31" s="285">
        <f>ROUND(SUM($C$31:$M$31),-3)</f>
        <v>0</v>
      </c>
      <c r="B31" s="286"/>
      <c r="C31" s="110">
        <f>IF('MPD Form'!$L110&lt;&gt;0,ROUND(IF('MPD Form'!$L$110&lt;=4999,189*40,IF('MPD Form'!$J$36=5,'MPD Form'!$J$130*5*2.5%,IF('MPD Form'!$J$36=10,('MPD Form'!$J$130*5*2.5%)+('MPD Form'!$J$130*5*1.25%),0))),-2),0)</f>
        <v>0</v>
      </c>
      <c r="D31" s="287">
        <f>ROUND('MPD Form'!$L$110*150,-2)</f>
        <v>0</v>
      </c>
      <c r="E31" s="288"/>
      <c r="F31" s="110">
        <f>ROUND(SUM('MPD Form'!C116:D118)*1500,-2)</f>
        <v>0</v>
      </c>
      <c r="G31" s="287">
        <f>ROUND(SUM('MPD Form'!C116:D118)*7000,-2)</f>
        <v>0</v>
      </c>
      <c r="H31" s="288"/>
      <c r="I31" s="110">
        <f>ROUND(SUM('MPD Form'!C116:D118)*450,-2)</f>
        <v>0</v>
      </c>
      <c r="J31" s="110">
        <f>ROUND((SUM('MPD Form'!$C$93:$C$94)*300),-2)</f>
        <v>0</v>
      </c>
      <c r="K31" s="110">
        <f>ROUND(IF('MPD Form'!$L$110=0,"$0",IF('MPD Form'!$L$110&lt;=5000,"$5,000",IF('MPD Form'!$L$110&lt;=20000,"$10,000",IF('MPD Form'!$L$110&lt;=40000,"$20,000",IF('MPD Form'!$L$110&lt;=50000,"$30,000",IF('MPD Form'!$L$110&gt;50000,"$40,000","")))))),-2)</f>
        <v>0</v>
      </c>
      <c r="L31" s="110"/>
      <c r="M31" s="111"/>
    </row>
  </sheetData>
  <sheetProtection algorithmName="SHA-512" hashValue="tCY1bqjksbiSWIzRsGgze3uI34f7xHyV/PTqHRtjSCHv5ZTqS6BIbD4x2gFnrXR5rnuG8Nkv2xiVjzPFpEfJTA==" saltValue="axFz4bzCZsGstMkLrZYmTw==" spinCount="100000" sheet="1" objects="1" scenarios="1"/>
  <mergeCells count="89">
    <mergeCell ref="A15:B15"/>
    <mergeCell ref="C15:G15"/>
    <mergeCell ref="H15:J15"/>
    <mergeCell ref="K15:L15"/>
    <mergeCell ref="N13:O13"/>
    <mergeCell ref="P13:S13"/>
    <mergeCell ref="T13:V13"/>
    <mergeCell ref="X13:Y13"/>
    <mergeCell ref="A14:B14"/>
    <mergeCell ref="C14:G14"/>
    <mergeCell ref="H14:J14"/>
    <mergeCell ref="K14:L14"/>
    <mergeCell ref="N14:O14"/>
    <mergeCell ref="P14:S14"/>
    <mergeCell ref="T14:V14"/>
    <mergeCell ref="X14:Y14"/>
    <mergeCell ref="A13:B13"/>
    <mergeCell ref="C13:G13"/>
    <mergeCell ref="H13:J13"/>
    <mergeCell ref="K13:L13"/>
    <mergeCell ref="P11:S11"/>
    <mergeCell ref="T11:V11"/>
    <mergeCell ref="X11:Y11"/>
    <mergeCell ref="A12:B12"/>
    <mergeCell ref="C12:G12"/>
    <mergeCell ref="H12:J12"/>
    <mergeCell ref="K12:L12"/>
    <mergeCell ref="N12:O12"/>
    <mergeCell ref="P12:S12"/>
    <mergeCell ref="T12:V12"/>
    <mergeCell ref="X12:Y12"/>
    <mergeCell ref="C11:G11"/>
    <mergeCell ref="H11:J11"/>
    <mergeCell ref="K11:L11"/>
    <mergeCell ref="N11:O11"/>
    <mergeCell ref="N10:O10"/>
    <mergeCell ref="P10:S10"/>
    <mergeCell ref="T10:V10"/>
    <mergeCell ref="X10:Y10"/>
    <mergeCell ref="X8:Y8"/>
    <mergeCell ref="P9:S9"/>
    <mergeCell ref="T9:V9"/>
    <mergeCell ref="X9:Y9"/>
    <mergeCell ref="A9:B9"/>
    <mergeCell ref="C9:G9"/>
    <mergeCell ref="H9:J9"/>
    <mergeCell ref="K9:L9"/>
    <mergeCell ref="N9:O9"/>
    <mergeCell ref="N6:O7"/>
    <mergeCell ref="P6:S7"/>
    <mergeCell ref="T6:W6"/>
    <mergeCell ref="X6:Z6"/>
    <mergeCell ref="A7:B8"/>
    <mergeCell ref="C7:G8"/>
    <mergeCell ref="H7:L7"/>
    <mergeCell ref="T7:V7"/>
    <mergeCell ref="X7:Y7"/>
    <mergeCell ref="H8:J8"/>
    <mergeCell ref="K8:L8"/>
    <mergeCell ref="N8:O8"/>
    <mergeCell ref="P8:S8"/>
    <mergeCell ref="T8:V8"/>
    <mergeCell ref="A6:L6"/>
    <mergeCell ref="G30:H30"/>
    <mergeCell ref="A31:B31"/>
    <mergeCell ref="G31:H31"/>
    <mergeCell ref="D31:E31"/>
    <mergeCell ref="A1:M3"/>
    <mergeCell ref="D23:E23"/>
    <mergeCell ref="A27:B27"/>
    <mergeCell ref="D27:E27"/>
    <mergeCell ref="D21:E22"/>
    <mergeCell ref="A30:B30"/>
    <mergeCell ref="D30:E30"/>
    <mergeCell ref="A21:B22"/>
    <mergeCell ref="C21:C22"/>
    <mergeCell ref="F21:F22"/>
    <mergeCell ref="A25:B25"/>
    <mergeCell ref="A26:B26"/>
    <mergeCell ref="D26:E26"/>
    <mergeCell ref="D25:E25"/>
    <mergeCell ref="A23:B23"/>
    <mergeCell ref="A24:B24"/>
    <mergeCell ref="D24:E24"/>
    <mergeCell ref="A10:B10"/>
    <mergeCell ref="C10:G10"/>
    <mergeCell ref="H10:J10"/>
    <mergeCell ref="K10:L10"/>
    <mergeCell ref="A11:B11"/>
  </mergeCells>
  <pageMargins left="0.7" right="0.7" top="0.75" bottom="0.75" header="0.3" footer="0.3"/>
  <pageSetup scale="59" orientation="portrait"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1EDAF-BDEA-47EB-851F-FB797E6733E7}">
  <dimension ref="A1:M38"/>
  <sheetViews>
    <sheetView showGridLines="0" zoomScaleNormal="100" workbookViewId="0">
      <selection sqref="A1:B3"/>
    </sheetView>
  </sheetViews>
  <sheetFormatPr defaultColWidth="8.7109375" defaultRowHeight="15" x14ac:dyDescent="0.25"/>
  <cols>
    <col min="1" max="1" width="28.140625" style="36" customWidth="1"/>
    <col min="2" max="2" width="176.7109375" style="4" bestFit="1" customWidth="1"/>
    <col min="3" max="3" width="15.42578125" style="4" bestFit="1" customWidth="1"/>
    <col min="4" max="4" width="9.140625" style="4" bestFit="1" customWidth="1"/>
    <col min="5" max="5" width="8.7109375" style="4"/>
    <col min="6" max="6" width="14.140625" style="4" bestFit="1" customWidth="1"/>
    <col min="7" max="8" width="8.7109375" style="4"/>
    <col min="9" max="9" width="15.42578125" style="4" bestFit="1" customWidth="1"/>
    <col min="10" max="10" width="10.42578125" style="4" customWidth="1"/>
    <col min="11" max="12" width="8.85546875" style="4" customWidth="1"/>
    <col min="13" max="13" width="9.140625" style="4" bestFit="1" customWidth="1"/>
    <col min="14" max="16384" width="8.7109375" style="4"/>
  </cols>
  <sheetData>
    <row r="1" spans="1:13" ht="14.45" customHeight="1" x14ac:dyDescent="0.25">
      <c r="A1" s="364" t="s">
        <v>150</v>
      </c>
      <c r="B1" s="365"/>
      <c r="C1" s="114"/>
      <c r="D1" s="114"/>
      <c r="E1" s="114"/>
      <c r="F1" s="114"/>
      <c r="G1" s="114"/>
      <c r="H1" s="114"/>
      <c r="I1" s="114"/>
      <c r="J1" s="114"/>
      <c r="K1" s="114"/>
      <c r="L1" s="114"/>
      <c r="M1" s="114"/>
    </row>
    <row r="2" spans="1:13" ht="14.45" customHeight="1" x14ac:dyDescent="0.25">
      <c r="A2" s="366"/>
      <c r="B2" s="367"/>
      <c r="C2" s="114"/>
      <c r="D2" s="114"/>
      <c r="E2" s="114"/>
      <c r="F2" s="114"/>
      <c r="G2" s="114"/>
      <c r="H2" s="114"/>
      <c r="I2" s="114"/>
      <c r="J2" s="114"/>
      <c r="K2" s="114"/>
      <c r="L2" s="114"/>
      <c r="M2" s="114"/>
    </row>
    <row r="3" spans="1:13" ht="15" customHeight="1" thickBot="1" x14ac:dyDescent="0.3">
      <c r="A3" s="368"/>
      <c r="B3" s="369"/>
      <c r="C3" s="114"/>
      <c r="D3" s="114"/>
      <c r="E3" s="114"/>
      <c r="F3" s="114"/>
      <c r="G3" s="114"/>
      <c r="H3" s="114"/>
      <c r="I3" s="114"/>
      <c r="J3" s="114"/>
      <c r="K3" s="114"/>
      <c r="L3" s="114"/>
      <c r="M3" s="114"/>
    </row>
    <row r="4" spans="1:13" ht="17.100000000000001" customHeight="1" x14ac:dyDescent="0.25">
      <c r="A4" s="115"/>
      <c r="B4" s="115"/>
      <c r="C4" s="115"/>
      <c r="D4" s="115"/>
      <c r="E4" s="115"/>
      <c r="F4" s="115"/>
      <c r="G4" s="115"/>
      <c r="H4" s="115"/>
      <c r="I4" s="115"/>
      <c r="J4" s="115"/>
      <c r="K4" s="115"/>
      <c r="L4" s="115"/>
      <c r="M4" s="115"/>
    </row>
    <row r="5" spans="1:13" s="97" customFormat="1" ht="14.1" customHeight="1" x14ac:dyDescent="0.25">
      <c r="A5" s="363" t="s">
        <v>151</v>
      </c>
      <c r="B5" s="113" t="s">
        <v>152</v>
      </c>
      <c r="C5" s="116"/>
      <c r="D5" s="116"/>
      <c r="E5" s="116"/>
      <c r="F5" s="116"/>
      <c r="G5" s="116"/>
      <c r="H5" s="116"/>
      <c r="I5" s="116"/>
      <c r="J5" s="116"/>
      <c r="K5" s="116"/>
      <c r="L5" s="116"/>
      <c r="M5" s="116"/>
    </row>
    <row r="6" spans="1:13" s="97" customFormat="1" x14ac:dyDescent="0.25">
      <c r="A6" s="363"/>
      <c r="B6" s="113" t="s">
        <v>153</v>
      </c>
    </row>
    <row r="7" spans="1:13" s="97" customFormat="1" x14ac:dyDescent="0.25">
      <c r="A7" s="363"/>
      <c r="B7" s="113" t="s">
        <v>194</v>
      </c>
    </row>
    <row r="8" spans="1:13" s="97" customFormat="1" x14ac:dyDescent="0.25">
      <c r="A8" s="363"/>
      <c r="B8" s="113" t="s">
        <v>154</v>
      </c>
    </row>
    <row r="9" spans="1:13" s="97" customFormat="1" x14ac:dyDescent="0.25">
      <c r="A9" s="117"/>
    </row>
    <row r="10" spans="1:13" s="97" customFormat="1" x14ac:dyDescent="0.25">
      <c r="A10" s="363" t="s">
        <v>155</v>
      </c>
      <c r="B10" s="118" t="s">
        <v>156</v>
      </c>
    </row>
    <row r="11" spans="1:13" s="97" customFormat="1" x14ac:dyDescent="0.25">
      <c r="A11" s="363"/>
      <c r="B11" s="118" t="s">
        <v>157</v>
      </c>
    </row>
    <row r="12" spans="1:13" s="97" customFormat="1" x14ac:dyDescent="0.25">
      <c r="A12" s="363"/>
      <c r="B12" s="118" t="s">
        <v>158</v>
      </c>
    </row>
    <row r="13" spans="1:13" s="97" customFormat="1" x14ac:dyDescent="0.25">
      <c r="A13" s="363"/>
      <c r="B13" s="118" t="s">
        <v>159</v>
      </c>
    </row>
    <row r="14" spans="1:13" s="97" customFormat="1" x14ac:dyDescent="0.25">
      <c r="A14" s="363"/>
      <c r="B14" s="118" t="s">
        <v>160</v>
      </c>
    </row>
    <row r="15" spans="1:13" s="97" customFormat="1" x14ac:dyDescent="0.25">
      <c r="A15" s="117"/>
    </row>
    <row r="16" spans="1:13" s="97" customFormat="1" x14ac:dyDescent="0.25">
      <c r="A16" s="363" t="s">
        <v>161</v>
      </c>
      <c r="B16" s="118" t="s">
        <v>162</v>
      </c>
    </row>
    <row r="17" spans="1:2" s="97" customFormat="1" x14ac:dyDescent="0.25">
      <c r="A17" s="363"/>
      <c r="B17" s="118" t="s">
        <v>163</v>
      </c>
    </row>
    <row r="18" spans="1:2" s="97" customFormat="1" x14ac:dyDescent="0.25">
      <c r="A18" s="363"/>
      <c r="B18" s="118" t="s">
        <v>164</v>
      </c>
    </row>
    <row r="19" spans="1:2" s="97" customFormat="1" x14ac:dyDescent="0.25">
      <c r="A19" s="363"/>
      <c r="B19" s="118" t="s">
        <v>165</v>
      </c>
    </row>
    <row r="20" spans="1:2" s="97" customFormat="1" x14ac:dyDescent="0.25">
      <c r="A20" s="363"/>
      <c r="B20" s="118" t="s">
        <v>166</v>
      </c>
    </row>
    <row r="21" spans="1:2" s="97" customFormat="1" x14ac:dyDescent="0.25">
      <c r="A21" s="363"/>
      <c r="B21" s="118" t="s">
        <v>167</v>
      </c>
    </row>
    <row r="22" spans="1:2" s="97" customFormat="1" x14ac:dyDescent="0.25">
      <c r="A22" s="363"/>
      <c r="B22" s="118" t="s">
        <v>168</v>
      </c>
    </row>
    <row r="23" spans="1:2" s="97" customFormat="1" x14ac:dyDescent="0.25">
      <c r="A23" s="363"/>
      <c r="B23" s="118" t="s">
        <v>169</v>
      </c>
    </row>
    <row r="24" spans="1:2" s="97" customFormat="1" x14ac:dyDescent="0.25">
      <c r="A24" s="119"/>
    </row>
    <row r="25" spans="1:2" s="97" customFormat="1" x14ac:dyDescent="0.25">
      <c r="A25" s="119"/>
    </row>
    <row r="26" spans="1:2" s="97" customFormat="1" x14ac:dyDescent="0.25">
      <c r="A26" s="119"/>
    </row>
    <row r="27" spans="1:2" s="97" customFormat="1" x14ac:dyDescent="0.25">
      <c r="A27" s="119"/>
    </row>
    <row r="28" spans="1:2" s="97" customFormat="1" x14ac:dyDescent="0.25">
      <c r="A28" s="119"/>
    </row>
    <row r="29" spans="1:2" s="97" customFormat="1" x14ac:dyDescent="0.25">
      <c r="A29" s="119"/>
    </row>
    <row r="30" spans="1:2" s="97" customFormat="1" x14ac:dyDescent="0.25">
      <c r="A30" s="119"/>
    </row>
    <row r="31" spans="1:2" s="97" customFormat="1" x14ac:dyDescent="0.25">
      <c r="A31" s="119"/>
    </row>
    <row r="32" spans="1:2" s="97" customFormat="1" x14ac:dyDescent="0.25">
      <c r="A32" s="119"/>
    </row>
    <row r="33" spans="1:1" s="97" customFormat="1" x14ac:dyDescent="0.25">
      <c r="A33" s="119"/>
    </row>
    <row r="34" spans="1:1" s="97" customFormat="1" x14ac:dyDescent="0.25">
      <c r="A34" s="119"/>
    </row>
    <row r="35" spans="1:1" s="97" customFormat="1" x14ac:dyDescent="0.25">
      <c r="A35" s="119"/>
    </row>
    <row r="36" spans="1:1" s="97" customFormat="1" x14ac:dyDescent="0.25">
      <c r="A36" s="119"/>
    </row>
    <row r="37" spans="1:1" s="97" customFormat="1" x14ac:dyDescent="0.25">
      <c r="A37" s="119"/>
    </row>
    <row r="38" spans="1:1" s="97" customFormat="1" x14ac:dyDescent="0.25">
      <c r="A38" s="119"/>
    </row>
  </sheetData>
  <sheetProtection algorithmName="SHA-512" hashValue="RyEjuW8Ug9UAbfPneB2FR0TpbBSwk/B1FtRF0GFjErDYHz6nRtpmsWglBCjFwWm/YxKBVYL37+lndYPYtAnxZA==" saltValue="absm4mC5Ym1V3RQbAVG8qw==" spinCount="100000" sheet="1" formatCells="0" formatColumns="0" formatRows="0" insertColumns="0" insertRows="0" insertHyperlinks="0" deleteColumns="0" deleteRows="0" sort="0" autoFilter="0" pivotTables="0"/>
  <mergeCells count="4">
    <mergeCell ref="A5:A8"/>
    <mergeCell ref="A1:B3"/>
    <mergeCell ref="A10:A14"/>
    <mergeCell ref="A16:A23"/>
  </mergeCells>
  <pageMargins left="0.7" right="0.7" top="0.75" bottom="0.75" header="0.3" footer="0.3"/>
  <pageSetup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MPD Form</vt:lpstr>
      <vt:lpstr>Reference Tables</vt:lpstr>
      <vt:lpstr>Equity</vt:lpstr>
      <vt:lpstr>Equity!Print_Area</vt:lpstr>
      <vt:lpstr>'MPD Form'!Print_Area</vt:lpstr>
      <vt:lpstr>'Reference Tables'!Print_Area</vt:lpstr>
    </vt:vector>
  </TitlesOfParts>
  <Company>Washington Technology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 Van (OFM)</dc:creator>
  <cp:lastModifiedBy>Gore, Brooke (OFM)</cp:lastModifiedBy>
  <cp:lastPrinted>2024-02-16T16:23:02Z</cp:lastPrinted>
  <dcterms:created xsi:type="dcterms:W3CDTF">2019-10-10T17:56:49Z</dcterms:created>
  <dcterms:modified xsi:type="dcterms:W3CDTF">2024-03-04T23:00:15Z</dcterms:modified>
</cp:coreProperties>
</file>