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0376" windowHeight="7560"/>
  </bookViews>
  <sheets>
    <sheet name="Natural Resources" sheetId="2" r:id="rId1"/>
    <sheet name="NT01" sheetId="3" r:id="rId2"/>
    <sheet name="NT02" sheetId="4" r:id="rId3"/>
    <sheet name="NT03" sheetId="5" r:id="rId4"/>
    <sheet name="NT04" sheetId="6" r:id="rId5"/>
    <sheet name="NT05" sheetId="7" r:id="rId6"/>
    <sheet name="NT06" sheetId="8" r:id="rId7"/>
    <sheet name="NT07" sheetId="9" r:id="rId8"/>
    <sheet name="NT08" sheetId="10" r:id="rId9"/>
    <sheet name="NT09" sheetId="11" r:id="rId10"/>
    <sheet name="NT10" sheetId="12" r:id="rId11"/>
    <sheet name="NT11" sheetId="13" r:id="rId12"/>
    <sheet name="NT12" sheetId="14" r:id="rId13"/>
    <sheet name="NT13" sheetId="15" r:id="rId14"/>
    <sheet name="NT14" sheetId="16" r:id="rId15"/>
    <sheet name="NT15" sheetId="17" r:id="rId16"/>
    <sheet name="NT16" sheetId="18" r:id="rId17"/>
    <sheet name="NT17" sheetId="19" r:id="rId18"/>
    <sheet name="NT18" sheetId="20" r:id="rId19"/>
    <sheet name="NT19" sheetId="21" r:id="rId20"/>
    <sheet name="NT20" sheetId="22" r:id="rId21"/>
    <sheet name="NT21" sheetId="24" r:id="rId22"/>
  </sheets>
  <definedNames>
    <definedName name="_xlnm.Print_Area" localSheetId="0">'Natural Resources'!$A$1:$C$25</definedName>
    <definedName name="_xlnm.Print_Area" localSheetId="1">'NT01'!$A$1:$K$47</definedName>
    <definedName name="_xlnm.Print_Area" localSheetId="2">'NT02'!$A$1:$L$37</definedName>
    <definedName name="_xlnm.Print_Area" localSheetId="3">'NT03'!$A$1:$K$40</definedName>
    <definedName name="_xlnm.Print_Area" localSheetId="7">'NT07'!$A$1:$I$19</definedName>
    <definedName name="_xlnm.Print_Area" localSheetId="9">'NT09'!$A$1:$K$47</definedName>
    <definedName name="_xlnm.Print_Area" localSheetId="19">'NT19'!$A$1:$I$35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1" l="1"/>
  <c r="H28" i="11"/>
  <c r="G28" i="11"/>
  <c r="J27" i="11"/>
  <c r="H27" i="11"/>
  <c r="G27" i="11"/>
  <c r="G20" i="6" l="1"/>
  <c r="F20" i="6"/>
  <c r="E20" i="6"/>
  <c r="D20" i="6"/>
  <c r="C20" i="6"/>
  <c r="B20" i="6"/>
  <c r="L29" i="4" l="1"/>
  <c r="H29" i="4"/>
  <c r="D29" i="4"/>
  <c r="L28" i="4"/>
  <c r="H28" i="4"/>
  <c r="D28" i="4"/>
  <c r="L26" i="4"/>
  <c r="H26" i="4"/>
  <c r="D26" i="4"/>
  <c r="B32" i="3" l="1"/>
  <c r="B31" i="3"/>
  <c r="J30" i="3"/>
  <c r="I30" i="3"/>
  <c r="B30" i="3"/>
</calcChain>
</file>

<file path=xl/sharedStrings.xml><?xml version="1.0" encoding="utf-8"?>
<sst xmlns="http://schemas.openxmlformats.org/spreadsheetml/2006/main" count="718" uniqueCount="419">
  <si>
    <t>NATURAL RESOURCES</t>
  </si>
  <si>
    <t>Washington State Data Book</t>
  </si>
  <si>
    <t>Table</t>
  </si>
  <si>
    <t>Title</t>
  </si>
  <si>
    <t>Page</t>
  </si>
  <si>
    <t>NT01</t>
  </si>
  <si>
    <t>Timber Harvest by Owner Class and Region</t>
  </si>
  <si>
    <t>NT02</t>
  </si>
  <si>
    <t>Statewide Timber Harvest by Ownership</t>
  </si>
  <si>
    <t>NT03</t>
  </si>
  <si>
    <t>Consumption of Wood and Wood Fiber by Industry</t>
  </si>
  <si>
    <t>NT04</t>
  </si>
  <si>
    <t>Log Consumption by Species by Washington Forest Products Industry</t>
  </si>
  <si>
    <t>NT05</t>
  </si>
  <si>
    <t>Production and Use of Wood and Bark Residues from Lumber Production</t>
  </si>
  <si>
    <t>NT06</t>
  </si>
  <si>
    <t>Production of Wood Products by Primary Wood Products Operations</t>
  </si>
  <si>
    <t>NT07</t>
  </si>
  <si>
    <t>Washington Forest Products Firms by Type</t>
  </si>
  <si>
    <t>NT08</t>
  </si>
  <si>
    <t>Select Sources of Income from State Owned Lands</t>
  </si>
  <si>
    <t>NT09</t>
  </si>
  <si>
    <t>Income from State Lands</t>
  </si>
  <si>
    <t>NT10</t>
  </si>
  <si>
    <t>Forest Fires</t>
  </si>
  <si>
    <t>NT11</t>
  </si>
  <si>
    <t>Farm and Farmland Trends</t>
  </si>
  <si>
    <t>NT12</t>
  </si>
  <si>
    <t>Summary of Farm Production Value</t>
  </si>
  <si>
    <t>NT13</t>
  </si>
  <si>
    <t>Field Crops: Total Crop Value</t>
  </si>
  <si>
    <t>NT14</t>
  </si>
  <si>
    <t>Vegetable Crops: Total Crop Value</t>
  </si>
  <si>
    <t>NT15</t>
  </si>
  <si>
    <t>Fruit, Nut and Berry Crop: Total Crop Value</t>
  </si>
  <si>
    <t>NT16</t>
  </si>
  <si>
    <t>Livestock and Related Products: Total Value</t>
  </si>
  <si>
    <t>NT17</t>
  </si>
  <si>
    <t>Washington's Rank in the Nation's Agriculture</t>
  </si>
  <si>
    <t>NT18</t>
  </si>
  <si>
    <t>Food Fish Production: Volume and Harvest Value</t>
  </si>
  <si>
    <t>NT19</t>
  </si>
  <si>
    <t>Hatchery Trout Releases</t>
  </si>
  <si>
    <t>NT20</t>
  </si>
  <si>
    <t>Returns of Adult Salmon to Hatcheries and Eggs Taken</t>
  </si>
  <si>
    <t>NT21</t>
  </si>
  <si>
    <t>Hatchery Salmon Releases</t>
  </si>
  <si>
    <t>TIMBER HARVEST BY OWNER CLASS AND REGION</t>
  </si>
  <si>
    <t>Department of Natural Resources | 360-902-1000 | http://www.dnr.wa.gov</t>
  </si>
  <si>
    <r>
      <t>Million Board Feet</t>
    </r>
    <r>
      <rPr>
        <b/>
        <i/>
        <vertAlign val="superscript"/>
        <sz val="10"/>
        <rFont val="Arial"/>
        <family val="2"/>
      </rPr>
      <t>1</t>
    </r>
  </si>
  <si>
    <t>Owner Class</t>
  </si>
  <si>
    <t>Calendar</t>
  </si>
  <si>
    <t>State</t>
  </si>
  <si>
    <t>Other</t>
  </si>
  <si>
    <r>
      <t>State Region</t>
    </r>
    <r>
      <rPr>
        <vertAlign val="superscript"/>
        <sz val="10"/>
        <rFont val="Arial"/>
        <family val="2"/>
      </rPr>
      <t>2</t>
    </r>
  </si>
  <si>
    <t xml:space="preserve">Year       </t>
  </si>
  <si>
    <t>Total</t>
  </si>
  <si>
    <r>
      <t>Private</t>
    </r>
    <r>
      <rPr>
        <vertAlign val="superscript"/>
        <sz val="10"/>
        <rFont val="Arial"/>
        <family val="2"/>
      </rPr>
      <t>3</t>
    </r>
  </si>
  <si>
    <r>
      <t>DNR</t>
    </r>
    <r>
      <rPr>
        <vertAlign val="superscript"/>
        <sz val="10"/>
        <rFont val="Arial"/>
        <family val="2"/>
      </rPr>
      <t>4</t>
    </r>
  </si>
  <si>
    <r>
      <t>Public</t>
    </r>
    <r>
      <rPr>
        <vertAlign val="superscript"/>
        <sz val="10"/>
        <rFont val="Arial"/>
        <family val="2"/>
      </rPr>
      <t>5</t>
    </r>
  </si>
  <si>
    <t>Federal</t>
  </si>
  <si>
    <t>Tribal</t>
  </si>
  <si>
    <t>Western</t>
  </si>
  <si>
    <t>Eastern</t>
  </si>
  <si>
    <t>NA</t>
  </si>
  <si>
    <r>
      <t>1</t>
    </r>
    <r>
      <rPr>
        <sz val="10"/>
        <rFont val="Arial"/>
        <family val="2"/>
      </rPr>
      <t>Scribner log scale.</t>
    </r>
  </si>
  <si>
    <r>
      <t>2</t>
    </r>
    <r>
      <rPr>
        <sz val="10"/>
        <rFont val="Arial"/>
        <family val="2"/>
      </rPr>
      <t>Boundary between the two regions is the county lines along the crest of the Cascade Range.</t>
    </r>
  </si>
  <si>
    <r>
      <t>3</t>
    </r>
    <r>
      <rPr>
        <sz val="10"/>
        <rFont val="Arial"/>
        <family val="2"/>
      </rPr>
      <t>Private includes large forest landowners, small forest landowners, industrial timber owners</t>
    </r>
  </si>
  <si>
    <t>and Native American.</t>
  </si>
  <si>
    <r>
      <t>4</t>
    </r>
    <r>
      <rPr>
        <sz val="10"/>
        <color theme="1"/>
        <rFont val="Arial"/>
        <family val="2"/>
      </rPr>
      <t>Harvests from lands managed by the Washington State Department of Natural Resources.</t>
    </r>
  </si>
  <si>
    <r>
      <t>5</t>
    </r>
    <r>
      <rPr>
        <sz val="10"/>
        <color theme="1"/>
        <rFont val="Arial"/>
        <family val="2"/>
      </rPr>
      <t>Includes public lands owned by cities, counties, public utilities and state agencies other than</t>
    </r>
  </si>
  <si>
    <t>Department of Natural Resources.</t>
  </si>
  <si>
    <t>Note: Due to the Washington Mill Survey being incomplete, the data for 2017 and 2018 are not</t>
  </si>
  <si>
    <t>not available.</t>
  </si>
  <si>
    <t>NA - Not available.</t>
  </si>
  <si>
    <t>Table: NT01</t>
  </si>
  <si>
    <t>STATEWIDE TIMBER HARVEST BY OWNERSHIP</t>
  </si>
  <si>
    <r>
      <t>Thousand Board Feet</t>
    </r>
    <r>
      <rPr>
        <b/>
        <i/>
        <vertAlign val="superscript"/>
        <sz val="10"/>
        <rFont val="Arial"/>
        <family val="2"/>
      </rPr>
      <t>1</t>
    </r>
  </si>
  <si>
    <t>Statewide</t>
  </si>
  <si>
    <r>
      <t>Eastern Washington</t>
    </r>
    <r>
      <rPr>
        <b/>
        <vertAlign val="superscript"/>
        <sz val="10"/>
        <rFont val="Arial"/>
        <family val="2"/>
      </rPr>
      <t>2</t>
    </r>
  </si>
  <si>
    <r>
      <t>Western Washington</t>
    </r>
    <r>
      <rPr>
        <b/>
        <vertAlign val="superscript"/>
        <sz val="10"/>
        <rFont val="Arial"/>
        <family val="2"/>
      </rPr>
      <t>2</t>
    </r>
  </si>
  <si>
    <t>Private</t>
  </si>
  <si>
    <t>Public</t>
  </si>
  <si>
    <t>Note: Due to the Washington Mill Survey being incomplete, the data for 2017 and 2018 are</t>
  </si>
  <si>
    <t>Table: NT02</t>
  </si>
  <si>
    <t>CONSUMPTION OF WOOD AND WOOD FIBER BY INDUSTRY</t>
  </si>
  <si>
    <r>
      <t>Billion Board Feet</t>
    </r>
    <r>
      <rPr>
        <b/>
        <i/>
        <vertAlign val="superscript"/>
        <sz val="10"/>
        <rFont val="Arial"/>
        <family val="2"/>
      </rPr>
      <t>1</t>
    </r>
  </si>
  <si>
    <t>Plywood</t>
  </si>
  <si>
    <t>Shake &amp;</t>
  </si>
  <si>
    <t>Post, Pole</t>
  </si>
  <si>
    <t>Log</t>
  </si>
  <si>
    <t xml:space="preserve">    Pulp &amp; Board</t>
  </si>
  <si>
    <t xml:space="preserve">Year      </t>
  </si>
  <si>
    <t>Logs</t>
  </si>
  <si>
    <t>Lumber</t>
  </si>
  <si>
    <t>&amp; Veneer</t>
  </si>
  <si>
    <t xml:space="preserve"> Shingle</t>
  </si>
  <si>
    <t xml:space="preserve">   &amp; Piling</t>
  </si>
  <si>
    <t>Export</t>
  </si>
  <si>
    <r>
      <t>Residue</t>
    </r>
    <r>
      <rPr>
        <b/>
        <vertAlign val="superscript"/>
        <sz val="10"/>
        <rFont val="Arial"/>
        <family val="2"/>
      </rPr>
      <t>2</t>
    </r>
  </si>
  <si>
    <t>Chip</t>
  </si>
  <si>
    <t>--</t>
  </si>
  <si>
    <t>*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</si>
  <si>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Roundwood equivalent volume. Scribner volume estimate determined using a conversion factor of 2.081</t>
    </r>
  </si>
  <si>
    <t>bone dry tons per thousand board feet, Scribner log scale.</t>
  </si>
  <si>
    <t>* - Less than one million board feet.</t>
  </si>
  <si>
    <t xml:space="preserve">Note: Due to Washington Mill Survey being incomplete, the data for 2017 and 2018 are not available. </t>
  </si>
  <si>
    <t>Table: NT03</t>
  </si>
  <si>
    <r>
      <t>LOG CONSUMPTION BY SPECIES BY WASHINGTON FOREST PRODUCTS INDUSTRY</t>
    </r>
    <r>
      <rPr>
        <b/>
        <vertAlign val="superscript"/>
        <sz val="10"/>
        <color theme="1"/>
        <rFont val="Arial"/>
        <family val="2"/>
      </rPr>
      <t>1</t>
    </r>
  </si>
  <si>
    <t>Million Board Feet</t>
  </si>
  <si>
    <t>Calendar Year</t>
  </si>
  <si>
    <t>Softwoods</t>
  </si>
  <si>
    <t xml:space="preserve">  Douglas Fir</t>
  </si>
  <si>
    <t xml:space="preserve">  Hemlock</t>
  </si>
  <si>
    <t xml:space="preserve">  True Firs</t>
  </si>
  <si>
    <t xml:space="preserve">  Spruce</t>
  </si>
  <si>
    <t xml:space="preserve">  Ponderosa Pine</t>
  </si>
  <si>
    <t xml:space="preserve">  Lodgepole Pine</t>
  </si>
  <si>
    <t xml:space="preserve">  Western Red Cedar</t>
  </si>
  <si>
    <t xml:space="preserve">  Other</t>
  </si>
  <si>
    <t>Hardwoods</t>
  </si>
  <si>
    <t xml:space="preserve">  Red Alder</t>
  </si>
  <si>
    <r>
      <t xml:space="preserve">  Other Hardwoods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</si>
  <si>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Includes log exports. Excludes Washington logs consumed by out-of-state mills.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</si>
  <si>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Includes maple, cherry, cottonwood, oak and others.</t>
    </r>
  </si>
  <si>
    <t>Note: Totals may not add due to rounding.</t>
  </si>
  <si>
    <t>Due to the Washington Mill Survey being incomplete, the data for 2017 and 2018 are not available.</t>
  </si>
  <si>
    <t>Table: NT04</t>
  </si>
  <si>
    <t>PRODUCTION AND USE OF WOOD AND BARK RESIDUES</t>
  </si>
  <si>
    <t>FROM LUMBER PRODUCTION</t>
  </si>
  <si>
    <t>Tons in Thousands, Dry Weight</t>
  </si>
  <si>
    <t>Wood Residue</t>
  </si>
  <si>
    <t>Bark Residue</t>
  </si>
  <si>
    <t>Pulp &amp;</t>
  </si>
  <si>
    <t>Board</t>
  </si>
  <si>
    <t>Fuel</t>
  </si>
  <si>
    <t>Misc.</t>
  </si>
  <si>
    <t>Unused</t>
  </si>
  <si>
    <t xml:space="preserve"> 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</si>
  <si>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= Less than 1.</t>
    </r>
  </si>
  <si>
    <t>Table: NT05</t>
  </si>
  <si>
    <t>PRODUCTION OF WOOD PRODUCTS BY PRIMARY WOOD PRODUCTS OPERATIONS</t>
  </si>
  <si>
    <r>
      <t>Lumber</t>
    </r>
    <r>
      <rPr>
        <b/>
        <vertAlign val="superscript"/>
        <sz val="10"/>
        <rFont val="Arial"/>
        <family val="2"/>
      </rPr>
      <t>1</t>
    </r>
  </si>
  <si>
    <r>
      <t>&amp; Veneer</t>
    </r>
    <r>
      <rPr>
        <b/>
        <vertAlign val="superscript"/>
        <sz val="10"/>
        <rFont val="Arial"/>
        <family val="2"/>
      </rPr>
      <t>2</t>
    </r>
  </si>
  <si>
    <r>
      <t>Pulp</t>
    </r>
    <r>
      <rPr>
        <b/>
        <vertAlign val="superscript"/>
        <sz val="10"/>
        <rFont val="Arial"/>
        <family val="2"/>
      </rPr>
      <t>3</t>
    </r>
  </si>
  <si>
    <r>
      <t xml:space="preserve"> Shingle</t>
    </r>
    <r>
      <rPr>
        <b/>
        <vertAlign val="superscript"/>
        <sz val="10"/>
        <rFont val="Arial"/>
        <family val="2"/>
      </rPr>
      <t>4</t>
    </r>
  </si>
  <si>
    <r>
      <t>Export</t>
    </r>
    <r>
      <rPr>
        <b/>
        <vertAlign val="superscript"/>
        <sz val="10"/>
        <rFont val="Arial"/>
        <family val="2"/>
      </rPr>
      <t>5</t>
    </r>
  </si>
  <si>
    <r>
      <t>Poles</t>
    </r>
    <r>
      <rPr>
        <b/>
        <vertAlign val="superscript"/>
        <sz val="10"/>
        <rFont val="Arial"/>
        <family val="2"/>
      </rPr>
      <t>5</t>
    </r>
  </si>
  <si>
    <r>
      <t>Chip</t>
    </r>
    <r>
      <rPr>
        <b/>
        <vertAlign val="superscript"/>
        <sz val="10"/>
        <rFont val="Arial"/>
        <family val="2"/>
      </rPr>
      <t>6</t>
    </r>
  </si>
  <si>
    <r>
      <t>1</t>
    </r>
    <r>
      <rPr>
        <sz val="10"/>
        <color theme="1"/>
        <rFont val="Arial"/>
        <family val="2"/>
      </rPr>
      <t>Millions of board feet, lumber tally.</t>
    </r>
  </si>
  <si>
    <r>
      <t>2</t>
    </r>
    <r>
      <rPr>
        <sz val="10"/>
        <color theme="1"/>
        <rFont val="Arial"/>
        <family val="2"/>
      </rPr>
      <t>Thousands of square feet, 3/4-inch basis.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</si>
  <si>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Thousands of tons (newsprint, bleached and unbleached paper, other paper, market pulp).</t>
    </r>
  </si>
  <si>
    <r>
      <t>4</t>
    </r>
    <r>
      <rPr>
        <sz val="10"/>
        <color theme="1"/>
        <rFont val="Arial"/>
        <family val="2"/>
      </rPr>
      <t>Shakes, shingles, other (i.e., hip &amp; ridge).</t>
    </r>
  </si>
  <si>
    <r>
      <t>5</t>
    </r>
    <r>
      <rPr>
        <sz val="10"/>
        <color theme="1"/>
        <rFont val="Arial"/>
        <family val="2"/>
      </rPr>
      <t>Thousands of board feet, Scribner log scale.</t>
    </r>
  </si>
  <si>
    <r>
      <t>6</t>
    </r>
    <r>
      <rPr>
        <sz val="10"/>
        <color theme="1"/>
        <rFont val="Arial"/>
        <family val="2"/>
      </rPr>
      <t>Thousands of bone dry tons.</t>
    </r>
  </si>
  <si>
    <t>Note: Due to the Washington State Mill Survey being incomplete, the data for 2017 and 2018</t>
  </si>
  <si>
    <t>are not available.</t>
  </si>
  <si>
    <t>Table: NT06</t>
  </si>
  <si>
    <t>WASHINGTON FOREST PRODUCTS FIRMS BY TYPE</t>
  </si>
  <si>
    <t>Veneer &amp;</t>
  </si>
  <si>
    <t xml:space="preserve">Roundwood </t>
  </si>
  <si>
    <t>Sawmills</t>
  </si>
  <si>
    <t xml:space="preserve"> Plywood</t>
  </si>
  <si>
    <t>Pulp</t>
  </si>
  <si>
    <t>Shingle</t>
  </si>
  <si>
    <t>&amp; Piling</t>
  </si>
  <si>
    <t>Chipping</t>
  </si>
  <si>
    <t>2016</t>
  </si>
  <si>
    <t>Note: Due to the Washington State Mill Survey being incomplete, the data for 2017 and 2018 are not available.</t>
  </si>
  <si>
    <t>Table: NT07</t>
  </si>
  <si>
    <r>
      <t>SELECT SOURCES OF INCOME FROM STATE OWNED LANDS</t>
    </r>
    <r>
      <rPr>
        <b/>
        <vertAlign val="superscript"/>
        <sz val="10"/>
        <rFont val="Arial"/>
        <family val="2"/>
      </rPr>
      <t>1</t>
    </r>
  </si>
  <si>
    <t>$ in Thousands</t>
  </si>
  <si>
    <t>State Fiscal</t>
  </si>
  <si>
    <t>Timber</t>
  </si>
  <si>
    <t>Seedling</t>
  </si>
  <si>
    <t>Agri-</t>
  </si>
  <si>
    <t>Aquatic</t>
  </si>
  <si>
    <t>Commercial</t>
  </si>
  <si>
    <t>Mineral &amp;</t>
  </si>
  <si>
    <t>Communi-</t>
  </si>
  <si>
    <t xml:space="preserve">Year          </t>
  </si>
  <si>
    <t xml:space="preserve">   Sales</t>
  </si>
  <si>
    <t xml:space="preserve">      Sales</t>
  </si>
  <si>
    <t>culture</t>
  </si>
  <si>
    <t xml:space="preserve">   Lands</t>
  </si>
  <si>
    <t xml:space="preserve"> Real Estate</t>
  </si>
  <si>
    <t>Hydrocarbon</t>
  </si>
  <si>
    <t>cation Sites</t>
  </si>
  <si>
    <r>
      <t>1</t>
    </r>
    <r>
      <rPr>
        <sz val="10"/>
        <rFont val="Arial"/>
        <family val="2"/>
      </rPr>
      <t>Totals do not include non-trust revenues (such as fire suppression).</t>
    </r>
  </si>
  <si>
    <t>Table: NT08</t>
  </si>
  <si>
    <r>
      <t>INCOME FROM STATE LANDS</t>
    </r>
    <r>
      <rPr>
        <b/>
        <vertAlign val="superscript"/>
        <sz val="10"/>
        <rFont val="Arial"/>
        <family val="2"/>
      </rPr>
      <t>1</t>
    </r>
  </si>
  <si>
    <t>Distribution of Income</t>
  </si>
  <si>
    <t>Fiscal</t>
  </si>
  <si>
    <t>Income</t>
  </si>
  <si>
    <t>Trust</t>
  </si>
  <si>
    <t>Mgmt.</t>
  </si>
  <si>
    <t>Year</t>
  </si>
  <si>
    <r>
      <t>Total</t>
    </r>
    <r>
      <rPr>
        <b/>
        <vertAlign val="superscript"/>
        <sz val="10"/>
        <rFont val="Arial"/>
        <family val="2"/>
      </rPr>
      <t>2</t>
    </r>
  </si>
  <si>
    <r>
      <t>Sales</t>
    </r>
    <r>
      <rPr>
        <b/>
        <vertAlign val="superscript"/>
        <sz val="10"/>
        <rFont val="Arial"/>
        <family val="2"/>
      </rPr>
      <t>3</t>
    </r>
  </si>
  <si>
    <t>Leases</t>
  </si>
  <si>
    <r>
      <t>Funds</t>
    </r>
    <r>
      <rPr>
        <b/>
        <vertAlign val="superscript"/>
        <sz val="10"/>
        <rFont val="Arial"/>
        <family val="2"/>
      </rPr>
      <t>4</t>
    </r>
  </si>
  <si>
    <r>
      <t>Funds</t>
    </r>
    <r>
      <rPr>
        <b/>
        <vertAlign val="superscript"/>
        <sz val="10"/>
        <rFont val="Arial"/>
        <family val="2"/>
      </rPr>
      <t>5</t>
    </r>
  </si>
  <si>
    <r>
      <t>Counties</t>
    </r>
    <r>
      <rPr>
        <b/>
        <vertAlign val="superscript"/>
        <sz val="10"/>
        <rFont val="Arial"/>
        <family val="2"/>
      </rPr>
      <t>6</t>
    </r>
  </si>
  <si>
    <r>
      <t>State</t>
    </r>
    <r>
      <rPr>
        <b/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</si>
  <si>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Income categories modified in 1989. Other includes interest income, equipment rental/sales, fire</t>
    </r>
  </si>
  <si>
    <t>activity, federal grants, misc.</t>
  </si>
  <si>
    <r>
      <t>2</t>
    </r>
    <r>
      <rPr>
        <sz val="10"/>
        <color theme="1"/>
        <rFont val="Arial"/>
        <family val="2"/>
      </rPr>
      <t xml:space="preserve">Totals may not add due to rounding. Starting in 2001, totals do not include land transfers in the </t>
    </r>
  </si>
  <si>
    <t>distribution of income numbers.</t>
  </si>
  <si>
    <r>
      <t>3</t>
    </r>
    <r>
      <rPr>
        <sz val="10"/>
        <color theme="1"/>
        <rFont val="Arial"/>
        <family val="2"/>
      </rPr>
      <t>Income from the sale of timber, land, and other valuable materials less Forest Road Assessments.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</si>
  <si>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Schools and other grantees. Trusts include the Current Funds (less the county revenues), the </t>
    </r>
  </si>
  <si>
    <t>Permanent Funds, General Fund, Harbor Improvement, Capitol Purchase and Development, and</t>
  </si>
  <si>
    <t>Aquatic Land Enhancement Account (ALEA).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</si>
  <si>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Includes total Department of Natural Resources-Administered Funds less ALEA.</t>
    </r>
  </si>
  <si>
    <r>
      <t>6</t>
    </r>
    <r>
      <rPr>
        <sz val="10"/>
        <color theme="1"/>
        <rFont val="Arial"/>
        <family val="2"/>
      </rPr>
      <t>Includes both Forest Board Transfer and Purchase.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</si>
  <si>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Includes Clarke-McNary, Institutions, Fisheries, Game, Social &amp; Health Services, Natural Resources,</t>
    </r>
  </si>
  <si>
    <t>Parks and others.</t>
  </si>
  <si>
    <t>NA - Not Available</t>
  </si>
  <si>
    <t>Table: NT09</t>
  </si>
  <si>
    <r>
      <t>FOREST FIRES</t>
    </r>
    <r>
      <rPr>
        <b/>
        <vertAlign val="superscript"/>
        <sz val="10"/>
        <rFont val="Arial"/>
        <family val="2"/>
      </rPr>
      <t>1</t>
    </r>
  </si>
  <si>
    <t>Northwest Interagency Coordination Center | http://gacc.nifc.gov/nwcc</t>
  </si>
  <si>
    <t>State Total</t>
  </si>
  <si>
    <r>
      <t>U.S.F.S.</t>
    </r>
    <r>
      <rPr>
        <b/>
        <vertAlign val="superscript"/>
        <sz val="10"/>
        <rFont val="Arial"/>
        <family val="2"/>
      </rPr>
      <t>2</t>
    </r>
  </si>
  <si>
    <r>
      <t>D.N.R.</t>
    </r>
    <r>
      <rPr>
        <b/>
        <vertAlign val="superscript"/>
        <sz val="10"/>
        <rFont val="Arial"/>
        <family val="2"/>
      </rPr>
      <t>3</t>
    </r>
  </si>
  <si>
    <r>
      <t>B.I.A.</t>
    </r>
    <r>
      <rPr>
        <b/>
        <vertAlign val="superscript"/>
        <sz val="10"/>
        <rFont val="Arial"/>
        <family val="2"/>
      </rPr>
      <t>4</t>
    </r>
  </si>
  <si>
    <t>Number</t>
  </si>
  <si>
    <t>Acres</t>
  </si>
  <si>
    <t>of Fires</t>
  </si>
  <si>
    <t>Burned</t>
  </si>
  <si>
    <t>2009</t>
  </si>
  <si>
    <r>
      <t>1</t>
    </r>
    <r>
      <rPr>
        <sz val="10"/>
        <rFont val="Arial"/>
        <family val="2"/>
      </rPr>
      <t>Does not include National Park Service, U.S. Fish and Wildlife and Bureau of Land Management lands.</t>
    </r>
  </si>
  <si>
    <r>
      <t>2</t>
    </r>
    <r>
      <rPr>
        <sz val="10"/>
        <rFont val="Arial"/>
        <family val="2"/>
      </rPr>
      <t>Fires on lands within the jurisdiction of the United States Forest Service.</t>
    </r>
  </si>
  <si>
    <r>
      <t>3</t>
    </r>
    <r>
      <rPr>
        <sz val="10"/>
        <rFont val="Arial"/>
        <family val="2"/>
      </rPr>
      <t>Fires on lands within the jurisdiction of the Department of Natural Resources.</t>
    </r>
  </si>
  <si>
    <r>
      <t>4</t>
    </r>
    <r>
      <rPr>
        <sz val="10"/>
        <rFont val="Arial"/>
        <family val="2"/>
      </rPr>
      <t>Fires on lands within the jurisdiction of the Bureau of Indian Affairs on the Colville, Yakama, Spokane</t>
    </r>
  </si>
  <si>
    <t>and Puget Sound and Olympic Peninsula agencies nation lands.</t>
  </si>
  <si>
    <t>Table: NT10</t>
  </si>
  <si>
    <t>FARM AND FARMLAND TRENDS</t>
  </si>
  <si>
    <t>National Agricultural Statistics Service | 360-890-3300 | http://www.nass.usda.gov</t>
  </si>
  <si>
    <t>Year of Census</t>
  </si>
  <si>
    <t>Total Farmland (Acres)</t>
  </si>
  <si>
    <t>By Farm Size:</t>
  </si>
  <si>
    <t xml:space="preserve">   Under 10 Acres</t>
  </si>
  <si>
    <t xml:space="preserve">   10-49 Acres</t>
  </si>
  <si>
    <t xml:space="preserve">   50-179 Acres</t>
  </si>
  <si>
    <t xml:space="preserve">   180-499 Acres</t>
  </si>
  <si>
    <t xml:space="preserve">   500-999 Acres</t>
  </si>
  <si>
    <t xml:space="preserve">   1,000-1,999 Acres</t>
  </si>
  <si>
    <t xml:space="preserve">   2,000+ Acres</t>
  </si>
  <si>
    <t>Average Size of Farms</t>
  </si>
  <si>
    <t>Total Number of Farms</t>
  </si>
  <si>
    <t>Table: NT11</t>
  </si>
  <si>
    <t>SUMMARY OF FARM PRODUCTION VALUE</t>
  </si>
  <si>
    <t>All Crops</t>
  </si>
  <si>
    <t>All Livestock</t>
  </si>
  <si>
    <t>Table: NT12</t>
  </si>
  <si>
    <t>FIELD CROPS: TOTAL CROP VALUE</t>
  </si>
  <si>
    <t>Harvest Year</t>
  </si>
  <si>
    <t>Wheat</t>
  </si>
  <si>
    <t>Potatoes</t>
  </si>
  <si>
    <t>Hay</t>
  </si>
  <si>
    <t>Hops</t>
  </si>
  <si>
    <t>Dry Edible Beans</t>
  </si>
  <si>
    <t>Corn, Grain</t>
  </si>
  <si>
    <t>Spearmint</t>
  </si>
  <si>
    <t>Peppermint</t>
  </si>
  <si>
    <t>Barley</t>
  </si>
  <si>
    <t>Lentils</t>
  </si>
  <si>
    <t>Dry Edible Peas</t>
  </si>
  <si>
    <t>Oats</t>
  </si>
  <si>
    <t>Note: Corn silage, grass and legume seeds, haylage and sugar beets are no longer a part of the National Agriculture</t>
  </si>
  <si>
    <t>Statistics Service annual estimating program.</t>
  </si>
  <si>
    <t>Table: NT13</t>
  </si>
  <si>
    <t>VEGETABLE CROPS: TOTAL CROP VALUE</t>
  </si>
  <si>
    <t>Onions, Non-Storage</t>
  </si>
  <si>
    <t>Onions, Storage</t>
  </si>
  <si>
    <t>Onions, Total</t>
  </si>
  <si>
    <t>Sweet Corn, Processing</t>
  </si>
  <si>
    <t>Sweet Corn, Fresh Market</t>
  </si>
  <si>
    <r>
      <t>Asparagus</t>
    </r>
    <r>
      <rPr>
        <vertAlign val="superscript"/>
        <sz val="10"/>
        <rFont val="Arial"/>
        <family val="2"/>
      </rPr>
      <t>1</t>
    </r>
  </si>
  <si>
    <t>Green Peas, Processing</t>
  </si>
  <si>
    <t>(D)</t>
  </si>
  <si>
    <t>Green Peas, Total</t>
  </si>
  <si>
    <t>Carrots, Processing</t>
  </si>
  <si>
    <t xml:space="preserve"> (D)</t>
  </si>
  <si>
    <t>Carrots, Total</t>
  </si>
  <si>
    <r>
      <t>1</t>
    </r>
    <r>
      <rPr>
        <sz val="10"/>
        <color theme="1"/>
        <rFont val="Arial"/>
        <family val="2"/>
      </rPr>
      <t>Fresh Market and Processing combined.</t>
    </r>
  </si>
  <si>
    <t>(D) - Withheld to avoid disclosing data for individual operations.</t>
  </si>
  <si>
    <t>Table: NT14</t>
  </si>
  <si>
    <t>FRUIT, NUT AND BERRY CROP: TOTAL CROP VALUE</t>
  </si>
  <si>
    <t>Crop</t>
  </si>
  <si>
    <t>Apples</t>
  </si>
  <si>
    <t>Cherries, Sweet</t>
  </si>
  <si>
    <t>Grapes, All</t>
  </si>
  <si>
    <t>Pears, Other</t>
  </si>
  <si>
    <t>Pears, Bartlett</t>
  </si>
  <si>
    <t>Apricots</t>
  </si>
  <si>
    <t>Peaches</t>
  </si>
  <si>
    <t>Cherries, Tart</t>
  </si>
  <si>
    <t xml:space="preserve">        (D)</t>
  </si>
  <si>
    <t>Nectarines</t>
  </si>
  <si>
    <t>Prunes &amp; Plums</t>
  </si>
  <si>
    <t>Blueberries</t>
  </si>
  <si>
    <t>Red Raspberries</t>
  </si>
  <si>
    <t>Strawberries</t>
  </si>
  <si>
    <t>Cranberries</t>
  </si>
  <si>
    <t>Table: NT15</t>
  </si>
  <si>
    <t>LIVESTOCK AND RELATED PRODUCTS: TOTAL VALUE</t>
  </si>
  <si>
    <t>Milk</t>
  </si>
  <si>
    <t>Cattle &amp; Calves</t>
  </si>
  <si>
    <t>Eggs</t>
  </si>
  <si>
    <t>Trout</t>
  </si>
  <si>
    <t>Honey</t>
  </si>
  <si>
    <t>Hogs</t>
  </si>
  <si>
    <t>Wool</t>
  </si>
  <si>
    <t>Table: NT16</t>
  </si>
  <si>
    <t>WASHINGTON'S RANK IN THE NATION'S AGRICULTURE</t>
  </si>
  <si>
    <r>
      <t>Rank</t>
    </r>
    <r>
      <rPr>
        <b/>
        <vertAlign val="superscript"/>
        <sz val="10"/>
        <rFont val="Arial"/>
        <family val="2"/>
      </rPr>
      <t>1</t>
    </r>
  </si>
  <si>
    <r>
      <t>Percent of U.S.</t>
    </r>
    <r>
      <rPr>
        <b/>
        <vertAlign val="superscript"/>
        <sz val="10"/>
        <rFont val="Arial"/>
        <family val="2"/>
      </rPr>
      <t>1</t>
    </r>
  </si>
  <si>
    <t>Crops</t>
  </si>
  <si>
    <t xml:space="preserve">  Wrinkled Seed Peas</t>
  </si>
  <si>
    <t xml:space="preserve">  Hops</t>
  </si>
  <si>
    <t xml:space="preserve">  Spearmint Oil</t>
  </si>
  <si>
    <t xml:space="preserve">  Peppermint Oil</t>
  </si>
  <si>
    <t xml:space="preserve">  Potatoes, Fall</t>
  </si>
  <si>
    <t xml:space="preserve">  Lentils</t>
  </si>
  <si>
    <t xml:space="preserve">  Dry Edible Peas</t>
  </si>
  <si>
    <t xml:space="preserve">  Barley</t>
  </si>
  <si>
    <t xml:space="preserve">  Wheat, All</t>
  </si>
  <si>
    <t xml:space="preserve">  Dry Edible Beans</t>
  </si>
  <si>
    <t>Fruit</t>
  </si>
  <si>
    <t xml:space="preserve">  Apples, All</t>
  </si>
  <si>
    <t xml:space="preserve">  Sweet Cherries</t>
  </si>
  <si>
    <t xml:space="preserve">  Pears, All</t>
  </si>
  <si>
    <t xml:space="preserve">  Grapes, Concord</t>
  </si>
  <si>
    <t xml:space="preserve">  Grapes, Niagara</t>
  </si>
  <si>
    <t xml:space="preserve">  Apricots</t>
  </si>
  <si>
    <t xml:space="preserve">  Grapes, All</t>
  </si>
  <si>
    <t xml:space="preserve">  Nectarines</t>
  </si>
  <si>
    <t xml:space="preserve">  Tart Cherries</t>
  </si>
  <si>
    <t xml:space="preserve">  Prunes and Plums</t>
  </si>
  <si>
    <t xml:space="preserve">  Peaches, Freestone</t>
  </si>
  <si>
    <t>Vegetables</t>
  </si>
  <si>
    <t xml:space="preserve">  Carrots, Processing</t>
  </si>
  <si>
    <t xml:space="preserve">  Asparagus</t>
  </si>
  <si>
    <t xml:space="preserve">  Green Peas, Processing</t>
  </si>
  <si>
    <t xml:space="preserve">  Sweet Corn, Processing</t>
  </si>
  <si>
    <t xml:space="preserve">  Dry Onions, Summer</t>
  </si>
  <si>
    <t>Berries</t>
  </si>
  <si>
    <t xml:space="preserve">  All Raspberries</t>
  </si>
  <si>
    <t xml:space="preserve">  Cranberries</t>
  </si>
  <si>
    <t xml:space="preserve">  Strawberries, All</t>
  </si>
  <si>
    <t xml:space="preserve">  Blueberries</t>
  </si>
  <si>
    <t>Livestock</t>
  </si>
  <si>
    <t xml:space="preserve">  Milk Production</t>
  </si>
  <si>
    <r>
      <t xml:space="preserve">  Milk Cows</t>
    </r>
    <r>
      <rPr>
        <vertAlign val="superscript"/>
        <sz val="10"/>
        <rFont val="Arial"/>
        <family val="2"/>
      </rPr>
      <t>2</t>
    </r>
  </si>
  <si>
    <t xml:space="preserve">  Egg Production</t>
  </si>
  <si>
    <r>
      <t xml:space="preserve">  Farm Chickens</t>
    </r>
    <r>
      <rPr>
        <vertAlign val="superscript"/>
        <sz val="10"/>
        <rFont val="Arial"/>
        <family val="2"/>
      </rPr>
      <t>3</t>
    </r>
  </si>
  <si>
    <t xml:space="preserve">  Honey Production</t>
  </si>
  <si>
    <r>
      <t xml:space="preserve">  Sheep and Lambs</t>
    </r>
    <r>
      <rPr>
        <vertAlign val="superscript"/>
        <sz val="10"/>
        <rFont val="Arial"/>
        <family val="2"/>
      </rPr>
      <t>2</t>
    </r>
  </si>
  <si>
    <r>
      <t xml:space="preserve">  All Cattle and Calves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</si>
  <si>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Ranking and Percent of U.S. are not recalculated subject to annual or final revisions.</t>
    </r>
  </si>
  <si>
    <r>
      <t>2</t>
    </r>
    <r>
      <rPr>
        <sz val="10"/>
        <rFont val="Arial"/>
        <family val="2"/>
      </rPr>
      <t>January 1 inventory.</t>
    </r>
  </si>
  <si>
    <r>
      <t>3</t>
    </r>
    <r>
      <rPr>
        <sz val="10"/>
        <rFont val="Arial"/>
        <family val="2"/>
      </rPr>
      <t>December 1 inventory.</t>
    </r>
  </si>
  <si>
    <t>Table: NT17</t>
  </si>
  <si>
    <t>FOOD FISH PRODUCTION: VOLUME AND HARVEST VALUE</t>
  </si>
  <si>
    <t>Department of Fish and Wildlife | 360-902-2200 | http://www.wdfw.wa.gov</t>
  </si>
  <si>
    <r>
      <t>Non-Tribal Harvest and Aquaculture</t>
    </r>
    <r>
      <rPr>
        <b/>
        <i/>
        <vertAlign val="superscript"/>
        <sz val="10"/>
        <rFont val="Arial"/>
        <family val="2"/>
      </rPr>
      <t>1</t>
    </r>
  </si>
  <si>
    <t>All Numbers in Thousands</t>
  </si>
  <si>
    <t>Salmon Non-Treaty</t>
  </si>
  <si>
    <t xml:space="preserve">  Fish</t>
  </si>
  <si>
    <t xml:space="preserve">  Volume - lbs.</t>
  </si>
  <si>
    <t xml:space="preserve">  Value - $</t>
  </si>
  <si>
    <r>
      <t>Other Anadromous Fish</t>
    </r>
    <r>
      <rPr>
        <vertAlign val="superscript"/>
        <sz val="10"/>
        <rFont val="Arial"/>
        <family val="2"/>
      </rPr>
      <t>2</t>
    </r>
  </si>
  <si>
    <t>Shellfish</t>
  </si>
  <si>
    <t>Other Marine Fish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</si>
  <si>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Tribal harvest and values not included. Tribal values are exempt from disclosure under RCW 42.56.430(7)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</si>
  <si>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Anadromous Fish: Saltwater fish that return to freshwater to spawn (e.g., sturgeon, shad, smelt, aquaculture fish).</t>
    </r>
  </si>
  <si>
    <t>Table: NT18</t>
  </si>
  <si>
    <t>HATCHERY TROUT RELEASES</t>
  </si>
  <si>
    <t>2018</t>
  </si>
  <si>
    <t>Brown</t>
  </si>
  <si>
    <t xml:space="preserve">  Pounds</t>
  </si>
  <si>
    <t xml:space="preserve">  Number</t>
  </si>
  <si>
    <r>
      <t>Cutthroat (Resident)</t>
    </r>
    <r>
      <rPr>
        <vertAlign val="superscript"/>
        <sz val="10"/>
        <rFont val="Arial"/>
        <family val="2"/>
      </rPr>
      <t>1</t>
    </r>
  </si>
  <si>
    <t>Eastern Brook</t>
  </si>
  <si>
    <t>Golden</t>
  </si>
  <si>
    <t>Kokanee</t>
  </si>
  <si>
    <t>Rainbow</t>
  </si>
  <si>
    <t>Tiger</t>
  </si>
  <si>
    <r>
      <t>1</t>
    </r>
    <r>
      <rPr>
        <sz val="10"/>
        <rFont val="Arial"/>
        <family val="2"/>
      </rPr>
      <t>Resident Coastal Cutthroat and Anadromous Coastal Cutthroat.</t>
    </r>
  </si>
  <si>
    <t xml:space="preserve">Note: Data are for Department of Fish and Wildlife hatcheries only. Data do not include Triploid fish purchased and released by DFW. </t>
  </si>
  <si>
    <t>Table: NT19</t>
  </si>
  <si>
    <t>RETURNS OF ADULT SALMON TO HATCHERIES AND EGGS TAKEN</t>
  </si>
  <si>
    <t>Years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</si>
  <si>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</si>
  <si>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</si>
  <si>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</si>
  <si>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</si>
  <si>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</si>
  <si>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</si>
  <si>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</si>
  <si>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</si>
  <si>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</si>
  <si>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Chinook</t>
  </si>
  <si>
    <t xml:space="preserve">  Returns to Hatcheries</t>
  </si>
  <si>
    <t xml:space="preserve">  Eggs Taken</t>
  </si>
  <si>
    <t>Chum</t>
  </si>
  <si>
    <t>Coho</t>
  </si>
  <si>
    <t>Cutthroat (Anadromous)</t>
  </si>
  <si>
    <r>
      <t>Pink</t>
    </r>
    <r>
      <rPr>
        <vertAlign val="superscript"/>
        <sz val="10"/>
        <rFont val="Arial"/>
        <family val="2"/>
      </rPr>
      <t>1</t>
    </r>
  </si>
  <si>
    <t>Sockeye</t>
  </si>
  <si>
    <t>Steelhead</t>
  </si>
  <si>
    <r>
      <t>1</t>
    </r>
    <r>
      <rPr>
        <sz val="10"/>
        <color indexed="8"/>
        <rFont val="Arial"/>
        <family val="2"/>
      </rPr>
      <t>Pink salmon generally return to Washington state only on odd years and occasionally on even years.</t>
    </r>
  </si>
  <si>
    <t>Note: Data are for Department of Fish and Wildlife hatcheries only.</t>
  </si>
  <si>
    <t>Table: NT20</t>
  </si>
  <si>
    <t>HATCHERY SALMON RELEASES</t>
  </si>
  <si>
    <t>2014</t>
  </si>
  <si>
    <t>2017</t>
  </si>
  <si>
    <r>
      <t>1</t>
    </r>
    <r>
      <rPr>
        <sz val="10"/>
        <rFont val="Arial"/>
        <family val="2"/>
      </rPr>
      <t>Pink salmon released in Washington state only in even years.</t>
    </r>
  </si>
  <si>
    <t>Table: NT21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</si>
</sst>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  <numFmt numFmtId="167" formatCode="#,##0.0"/>
    <numFmt numFmtId="168" formatCode="0.0"/>
  </numFmts>
  <fonts count="28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name val="Arial"/>
      <family val="2"/>
    </font>
    <font>
      <vertAlign val="superscript"/>
      <sz val="10"/>
      <color theme="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304">
    <xf numFmtId="0" fontId="0" fillId="0" borderId="0" xfId="0"/>
    <xf numFmtId="0" fontId="3" fillId="2" borderId="0" xfId="2" applyFont="1" applyFill="1" applyAlignment="1">
      <alignment horizontal="right" vertical="top"/>
    </xf>
    <xf numFmtId="0" fontId="3" fillId="2" borderId="0" xfId="2" applyFont="1" applyFill="1"/>
    <xf numFmtId="0" fontId="4" fillId="2" borderId="0" xfId="2" applyFont="1" applyFill="1" applyAlignment="1">
      <alignment horizontal="right" vertical="top"/>
    </xf>
    <xf numFmtId="0" fontId="4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right" vertical="top"/>
    </xf>
    <xf numFmtId="0" fontId="7" fillId="2" borderId="0" xfId="3" applyFont="1" applyFill="1" applyAlignment="1" applyProtection="1"/>
    <xf numFmtId="0" fontId="4" fillId="0" borderId="0" xfId="2" applyFont="1" applyFill="1" applyAlignment="1">
      <alignment horizontal="right" vertical="top"/>
    </xf>
    <xf numFmtId="0" fontId="9" fillId="2" borderId="0" xfId="2" applyFont="1" applyFill="1" applyAlignment="1">
      <alignment horizontal="left"/>
    </xf>
    <xf numFmtId="0" fontId="9" fillId="2" borderId="0" xfId="2" applyFont="1" applyFill="1" applyAlignment="1"/>
    <xf numFmtId="0" fontId="9" fillId="2" borderId="0" xfId="2" applyFont="1" applyFill="1" applyAlignment="1">
      <alignment horizontal="right"/>
    </xf>
    <xf numFmtId="0" fontId="8" fillId="2" borderId="0" xfId="2" applyFont="1" applyFill="1" applyAlignment="1"/>
    <xf numFmtId="0" fontId="8" fillId="2" borderId="0" xfId="2" applyFont="1" applyFill="1" applyAlignment="1">
      <alignment horizontal="right"/>
    </xf>
    <xf numFmtId="0" fontId="8" fillId="2" borderId="0" xfId="2" applyFont="1" applyFill="1" applyAlignment="1">
      <alignment horizontal="right" vertical="top"/>
    </xf>
    <xf numFmtId="0" fontId="8" fillId="2" borderId="1" xfId="2" applyFont="1" applyFill="1" applyBorder="1" applyAlignment="1"/>
    <xf numFmtId="0" fontId="8" fillId="2" borderId="1" xfId="2" applyFont="1" applyFill="1" applyBorder="1" applyAlignment="1">
      <alignment horizontal="right"/>
    </xf>
    <xf numFmtId="0" fontId="4" fillId="2" borderId="1" xfId="2" applyFont="1" applyFill="1" applyBorder="1" applyAlignment="1"/>
    <xf numFmtId="0" fontId="3" fillId="2" borderId="1" xfId="2" applyFont="1" applyFill="1" applyBorder="1" applyAlignment="1">
      <alignment horizontal="right"/>
    </xf>
    <xf numFmtId="0" fontId="13" fillId="2" borderId="0" xfId="2" applyFont="1" applyFill="1" applyAlignment="1"/>
    <xf numFmtId="0" fontId="13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right"/>
    </xf>
    <xf numFmtId="0" fontId="9" fillId="2" borderId="0" xfId="2" applyFont="1" applyFill="1" applyAlignment="1">
      <alignment horizontal="left" wrapText="1"/>
    </xf>
    <xf numFmtId="3" fontId="9" fillId="2" borderId="0" xfId="2" applyNumberFormat="1" applyFont="1" applyFill="1" applyAlignment="1">
      <alignment horizontal="right" wrapText="1"/>
    </xf>
    <xf numFmtId="3" fontId="9" fillId="2" borderId="0" xfId="2" applyNumberFormat="1" applyFont="1" applyFill="1"/>
    <xf numFmtId="0" fontId="9" fillId="2" borderId="0" xfId="2" applyFont="1" applyFill="1" applyAlignment="1">
      <alignment horizontal="right" wrapText="1"/>
    </xf>
    <xf numFmtId="3" fontId="9" fillId="2" borderId="0" xfId="2" applyNumberFormat="1" applyFont="1" applyFill="1" applyAlignment="1">
      <alignment horizontal="right"/>
    </xf>
    <xf numFmtId="3" fontId="4" fillId="2" borderId="0" xfId="2" applyNumberFormat="1" applyFont="1" applyFill="1"/>
    <xf numFmtId="3" fontId="9" fillId="2" borderId="0" xfId="2" applyNumberFormat="1" applyFont="1" applyFill="1" applyAlignment="1"/>
    <xf numFmtId="0" fontId="9" fillId="2" borderId="0" xfId="4" applyFont="1" applyFill="1" applyAlignment="1">
      <alignment horizontal="left" wrapText="1"/>
    </xf>
    <xf numFmtId="3" fontId="9" fillId="2" borderId="0" xfId="4" applyNumberFormat="1" applyFont="1" applyFill="1"/>
    <xf numFmtId="3" fontId="9" fillId="2" borderId="0" xfId="4" applyNumberFormat="1" applyFont="1" applyFill="1" applyAlignment="1"/>
    <xf numFmtId="3" fontId="9" fillId="2" borderId="0" xfId="4" applyNumberFormat="1" applyFont="1" applyFill="1" applyAlignment="1">
      <alignment horizontal="right" wrapText="1"/>
    </xf>
    <xf numFmtId="3" fontId="9" fillId="0" borderId="0" xfId="5" applyNumberFormat="1" applyFont="1" applyBorder="1"/>
    <xf numFmtId="3" fontId="9" fillId="0" borderId="0" xfId="6" applyNumberFormat="1" applyFont="1" applyBorder="1"/>
    <xf numFmtId="3" fontId="9" fillId="2" borderId="0" xfId="4" applyNumberFormat="1" applyFont="1" applyFill="1" applyAlignment="1">
      <alignment wrapText="1"/>
    </xf>
    <xf numFmtId="3" fontId="9" fillId="0" borderId="0" xfId="2" applyNumberFormat="1" applyFont="1" applyFill="1"/>
    <xf numFmtId="3" fontId="9" fillId="0" borderId="0" xfId="4" applyNumberFormat="1" applyFont="1" applyFill="1" applyAlignment="1"/>
    <xf numFmtId="3" fontId="9" fillId="0" borderId="0" xfId="6" applyNumberFormat="1" applyFont="1" applyFill="1" applyBorder="1"/>
    <xf numFmtId="3" fontId="9" fillId="0" borderId="0" xfId="4" applyNumberFormat="1" applyFont="1" applyFill="1" applyAlignment="1">
      <alignment wrapText="1"/>
    </xf>
    <xf numFmtId="3" fontId="9" fillId="0" borderId="0" xfId="4" applyNumberFormat="1" applyFont="1" applyFill="1"/>
    <xf numFmtId="3" fontId="9" fillId="0" borderId="0" xfId="4" applyNumberFormat="1" applyFont="1" applyFill="1" applyAlignment="1">
      <alignment horizontal="right" wrapText="1"/>
    </xf>
    <xf numFmtId="3" fontId="9" fillId="0" borderId="0" xfId="7" applyNumberFormat="1" applyFont="1" applyFill="1" applyAlignment="1"/>
    <xf numFmtId="3" fontId="9" fillId="0" borderId="0" xfId="7" applyNumberFormat="1" applyFont="1" applyFill="1" applyAlignment="1">
      <alignment wrapText="1"/>
    </xf>
    <xf numFmtId="3" fontId="9" fillId="0" borderId="0" xfId="7" applyNumberFormat="1" applyFont="1" applyFill="1"/>
    <xf numFmtId="3" fontId="9" fillId="0" borderId="0" xfId="7" applyNumberFormat="1" applyFont="1" applyFill="1" applyAlignment="1">
      <alignment horizontal="right" wrapText="1"/>
    </xf>
    <xf numFmtId="0" fontId="16" fillId="2" borderId="0" xfId="2" applyFont="1" applyFill="1" applyAlignment="1">
      <alignment horizontal="left" wrapText="1"/>
    </xf>
    <xf numFmtId="3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right" wrapText="1"/>
    </xf>
    <xf numFmtId="0" fontId="4" fillId="2" borderId="0" xfId="2" applyFont="1" applyFill="1" applyAlignment="1">
      <alignment horizontal="left"/>
    </xf>
    <xf numFmtId="0" fontId="2" fillId="2" borderId="0" xfId="2" applyFill="1" applyAlignment="1">
      <alignment horizontal="left"/>
    </xf>
    <xf numFmtId="0" fontId="12" fillId="2" borderId="0" xfId="2" applyFont="1" applyFill="1" applyAlignment="1"/>
    <xf numFmtId="0" fontId="4" fillId="2" borderId="0" xfId="2" applyFont="1" applyFill="1" applyBorder="1"/>
    <xf numFmtId="0" fontId="9" fillId="2" borderId="0" xfId="2" applyFont="1" applyFill="1" applyBorder="1" applyAlignment="1">
      <alignment horizontal="left"/>
    </xf>
    <xf numFmtId="3" fontId="9" fillId="2" borderId="0" xfId="2" applyNumberFormat="1" applyFont="1" applyFill="1" applyBorder="1" applyAlignment="1"/>
    <xf numFmtId="0" fontId="9" fillId="2" borderId="0" xfId="2" applyFont="1" applyFill="1" applyBorder="1" applyAlignment="1"/>
    <xf numFmtId="0" fontId="8" fillId="2" borderId="0" xfId="2" applyFont="1" applyFill="1" applyBorder="1" applyAlignment="1"/>
    <xf numFmtId="0" fontId="9" fillId="2" borderId="0" xfId="2" applyFont="1" applyFill="1" applyBorder="1" applyAlignment="1">
      <alignment horizontal="right"/>
    </xf>
    <xf numFmtId="0" fontId="13" fillId="2" borderId="1" xfId="2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13" fillId="2" borderId="0" xfId="2" applyFont="1" applyFill="1" applyBorder="1" applyAlignment="1"/>
    <xf numFmtId="3" fontId="8" fillId="2" borderId="0" xfId="2" applyNumberFormat="1" applyFont="1" applyFill="1" applyBorder="1" applyAlignment="1">
      <alignment horizontal="right"/>
    </xf>
    <xf numFmtId="0" fontId="9" fillId="2" borderId="0" xfId="2" applyFont="1" applyFill="1" applyBorder="1" applyAlignment="1">
      <alignment horizontal="left" wrapText="1"/>
    </xf>
    <xf numFmtId="3" fontId="9" fillId="2" borderId="0" xfId="2" applyNumberFormat="1" applyFont="1" applyFill="1" applyBorder="1" applyAlignment="1">
      <alignment horizontal="right"/>
    </xf>
    <xf numFmtId="0" fontId="9" fillId="2" borderId="0" xfId="8" applyFont="1" applyFill="1" applyBorder="1" applyAlignment="1">
      <alignment horizontal="left" wrapText="1"/>
    </xf>
    <xf numFmtId="3" fontId="9" fillId="2" borderId="0" xfId="8" applyNumberFormat="1" applyFont="1" applyFill="1" applyBorder="1" applyAlignment="1"/>
    <xf numFmtId="3" fontId="9" fillId="2" borderId="0" xfId="8" applyNumberFormat="1" applyFont="1" applyFill="1" applyBorder="1"/>
    <xf numFmtId="3" fontId="9" fillId="2" borderId="0" xfId="9" applyNumberFormat="1" applyFont="1" applyFill="1" applyBorder="1"/>
    <xf numFmtId="3" fontId="9" fillId="2" borderId="0" xfId="9" applyNumberFormat="1" applyFont="1" applyFill="1" applyBorder="1" applyAlignment="1"/>
    <xf numFmtId="3" fontId="9" fillId="0" borderId="0" xfId="9" applyNumberFormat="1" applyFont="1" applyFill="1" applyBorder="1"/>
    <xf numFmtId="3" fontId="9" fillId="0" borderId="0" xfId="9" applyNumberFormat="1" applyFont="1" applyFill="1" applyBorder="1" applyAlignment="1"/>
    <xf numFmtId="0" fontId="9" fillId="2" borderId="0" xfId="2" applyFont="1" applyFill="1" applyBorder="1"/>
    <xf numFmtId="0" fontId="12" fillId="2" borderId="0" xfId="2" applyFont="1" applyFill="1" applyBorder="1" applyAlignment="1">
      <alignment horizontal="left"/>
    </xf>
    <xf numFmtId="3" fontId="4" fillId="2" borderId="0" xfId="2" applyNumberFormat="1" applyFont="1" applyFill="1" applyBorder="1"/>
    <xf numFmtId="0" fontId="8" fillId="2" borderId="0" xfId="2" applyFont="1" applyFill="1" applyAlignment="1">
      <alignment vertical="top"/>
    </xf>
    <xf numFmtId="0" fontId="9" fillId="2" borderId="0" xfId="2" applyFont="1" applyFill="1" applyAlignment="1">
      <alignment horizontal="right" vertical="top"/>
    </xf>
    <xf numFmtId="0" fontId="1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right" vertical="top"/>
    </xf>
    <xf numFmtId="0" fontId="8" fillId="2" borderId="0" xfId="2" applyFont="1" applyFill="1" applyBorder="1" applyAlignment="1">
      <alignment horizontal="right" vertical="top"/>
    </xf>
    <xf numFmtId="0" fontId="9" fillId="2" borderId="0" xfId="4" applyFont="1" applyFill="1" applyBorder="1" applyAlignment="1">
      <alignment horizontal="left"/>
    </xf>
    <xf numFmtId="164" fontId="9" fillId="2" borderId="0" xfId="4" applyNumberFormat="1" applyFont="1" applyFill="1" applyBorder="1" applyAlignment="1">
      <alignment horizontal="right" wrapText="1"/>
    </xf>
    <xf numFmtId="0" fontId="9" fillId="2" borderId="0" xfId="4" quotePrefix="1" applyFont="1" applyFill="1" applyBorder="1" applyAlignment="1">
      <alignment horizontal="right"/>
    </xf>
    <xf numFmtId="1" fontId="9" fillId="2" borderId="0" xfId="4" applyNumberFormat="1" applyFont="1" applyFill="1" applyBorder="1" applyAlignment="1">
      <alignment horizontal="left"/>
    </xf>
    <xf numFmtId="164" fontId="9" fillId="2" borderId="0" xfId="4" applyNumberFormat="1" applyFont="1" applyFill="1" applyBorder="1"/>
    <xf numFmtId="164" fontId="9" fillId="2" borderId="0" xfId="4" applyNumberFormat="1" applyFont="1" applyFill="1" applyBorder="1" applyAlignment="1">
      <alignment horizontal="right"/>
    </xf>
    <xf numFmtId="165" fontId="9" fillId="2" borderId="0" xfId="4" applyNumberFormat="1" applyFont="1" applyFill="1" applyBorder="1" applyAlignment="1">
      <alignment horizontal="right" wrapText="1"/>
    </xf>
    <xf numFmtId="165" fontId="9" fillId="2" borderId="0" xfId="4" applyNumberFormat="1" applyFont="1" applyFill="1" applyBorder="1"/>
    <xf numFmtId="165" fontId="9" fillId="0" borderId="0" xfId="4" applyNumberFormat="1" applyFont="1" applyFill="1" applyBorder="1"/>
    <xf numFmtId="165" fontId="9" fillId="2" borderId="0" xfId="4" applyNumberFormat="1" applyFont="1" applyFill="1" applyBorder="1" applyAlignment="1">
      <alignment horizontal="right"/>
    </xf>
    <xf numFmtId="164" fontId="9" fillId="0" borderId="0" xfId="4" applyNumberFormat="1" applyFont="1" applyFill="1" applyBorder="1"/>
    <xf numFmtId="164" fontId="9" fillId="0" borderId="0" xfId="7" applyNumberFormat="1" applyFont="1" applyFill="1" applyBorder="1"/>
    <xf numFmtId="165" fontId="9" fillId="0" borderId="0" xfId="7" applyNumberFormat="1" applyFont="1" applyFill="1" applyBorder="1"/>
    <xf numFmtId="0" fontId="9" fillId="0" borderId="0" xfId="2" applyFont="1" applyFill="1" applyAlignment="1">
      <alignment horizontal="right"/>
    </xf>
    <xf numFmtId="0" fontId="4" fillId="0" borderId="0" xfId="2" applyFont="1" applyFill="1" applyBorder="1"/>
    <xf numFmtId="0" fontId="8" fillId="0" borderId="0" xfId="8" applyFont="1" applyFill="1" applyBorder="1"/>
    <xf numFmtId="0" fontId="9" fillId="0" borderId="0" xfId="8" applyFont="1" applyFill="1" applyBorder="1"/>
    <xf numFmtId="0" fontId="10" fillId="0" borderId="0" xfId="8" applyFont="1" applyFill="1" applyBorder="1"/>
    <xf numFmtId="0" fontId="8" fillId="0" borderId="1" xfId="8" applyFont="1" applyFill="1" applyBorder="1"/>
    <xf numFmtId="0" fontId="13" fillId="0" borderId="0" xfId="8" applyFont="1" applyFill="1" applyBorder="1"/>
    <xf numFmtId="0" fontId="19" fillId="0" borderId="0" xfId="8" applyFont="1" applyFill="1" applyBorder="1"/>
    <xf numFmtId="3" fontId="9" fillId="0" borderId="0" xfId="8" applyNumberFormat="1" applyFont="1" applyFill="1" applyBorder="1"/>
    <xf numFmtId="3" fontId="9" fillId="0" borderId="0" xfId="2" applyNumberFormat="1" applyFont="1" applyFill="1" applyBorder="1"/>
    <xf numFmtId="3" fontId="4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8" applyFont="1" applyFill="1" applyBorder="1" applyAlignment="1">
      <alignment horizontal="left"/>
    </xf>
    <xf numFmtId="0" fontId="4" fillId="0" borderId="0" xfId="2" applyFont="1" applyFill="1" applyAlignment="1"/>
    <xf numFmtId="0" fontId="9" fillId="0" borderId="0" xfId="2" applyFont="1" applyFill="1" applyAlignment="1">
      <alignment horizontal="left"/>
    </xf>
    <xf numFmtId="0" fontId="9" fillId="0" borderId="0" xfId="2" applyFont="1" applyFill="1" applyAlignment="1"/>
    <xf numFmtId="0" fontId="9" fillId="0" borderId="0" xfId="2" applyFont="1" applyFill="1" applyAlignment="1">
      <alignment horizontal="right" vertical="top"/>
    </xf>
    <xf numFmtId="0" fontId="8" fillId="0" borderId="0" xfId="2" applyFont="1" applyFill="1" applyAlignment="1"/>
    <xf numFmtId="0" fontId="8" fillId="0" borderId="0" xfId="2" applyFont="1" applyFill="1" applyAlignment="1">
      <alignment horizontal="right"/>
    </xf>
    <xf numFmtId="0" fontId="9" fillId="0" borderId="2" xfId="2" applyFont="1" applyFill="1" applyBorder="1" applyAlignment="1"/>
    <xf numFmtId="0" fontId="9" fillId="0" borderId="2" xfId="2" applyFont="1" applyFill="1" applyBorder="1" applyAlignment="1">
      <alignment horizontal="right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 vertical="top"/>
    </xf>
    <xf numFmtId="0" fontId="9" fillId="0" borderId="1" xfId="2" applyFont="1" applyFill="1" applyBorder="1" applyAlignment="1"/>
    <xf numFmtId="0" fontId="13" fillId="0" borderId="0" xfId="2" applyFont="1" applyFill="1" applyAlignment="1"/>
    <xf numFmtId="0" fontId="13" fillId="0" borderId="0" xfId="2" applyFont="1" applyFill="1" applyAlignment="1">
      <alignment horizontal="right"/>
    </xf>
    <xf numFmtId="3" fontId="9" fillId="0" borderId="0" xfId="2" applyNumberFormat="1" applyFont="1" applyFill="1" applyAlignment="1">
      <alignment horizontal="right"/>
    </xf>
    <xf numFmtId="0" fontId="9" fillId="0" borderId="0" xfId="2" applyFont="1" applyFill="1" applyAlignment="1">
      <alignment horizontal="right" vertical="top" wrapText="1"/>
    </xf>
    <xf numFmtId="49" fontId="9" fillId="0" borderId="0" xfId="2" applyNumberFormat="1" applyFont="1" applyFill="1" applyAlignment="1">
      <alignment horizontal="right"/>
    </xf>
    <xf numFmtId="0" fontId="9" fillId="0" borderId="0" xfId="4" applyFont="1" applyFill="1" applyAlignment="1">
      <alignment horizontal="left"/>
    </xf>
    <xf numFmtId="0" fontId="9" fillId="0" borderId="0" xfId="4" applyFont="1" applyFill="1" applyAlignment="1">
      <alignment horizontal="right" vertical="top" wrapText="1"/>
    </xf>
    <xf numFmtId="0" fontId="9" fillId="0" borderId="0" xfId="4" applyFont="1" applyFill="1"/>
    <xf numFmtId="0" fontId="9" fillId="0" borderId="0" xfId="4" applyFont="1" applyFill="1" applyAlignment="1">
      <alignment horizontal="right"/>
    </xf>
    <xf numFmtId="1" fontId="9" fillId="0" borderId="0" xfId="4" applyNumberFormat="1" applyFont="1" applyFill="1" applyAlignment="1">
      <alignment horizontal="right"/>
    </xf>
    <xf numFmtId="0" fontId="12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8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right" vertical="top"/>
    </xf>
    <xf numFmtId="3" fontId="4" fillId="2" borderId="0" xfId="2" applyNumberFormat="1" applyFont="1" applyFill="1" applyBorder="1" applyAlignment="1">
      <alignment horizontal="right"/>
    </xf>
    <xf numFmtId="3" fontId="9" fillId="0" borderId="0" xfId="4" applyNumberFormat="1" applyFont="1" applyFill="1" applyBorder="1"/>
    <xf numFmtId="3" fontId="9" fillId="2" borderId="0" xfId="4" applyNumberFormat="1" applyFont="1" applyFill="1" applyBorder="1"/>
    <xf numFmtId="3" fontId="9" fillId="2" borderId="0" xfId="7" applyNumberFormat="1" applyFont="1" applyFill="1" applyBorder="1"/>
    <xf numFmtId="3" fontId="9" fillId="0" borderId="0" xfId="7" applyNumberFormat="1" applyFont="1" applyFill="1" applyBorder="1"/>
    <xf numFmtId="0" fontId="9" fillId="2" borderId="0" xfId="8" applyFont="1" applyFill="1" applyAlignment="1"/>
    <xf numFmtId="0" fontId="9" fillId="2" borderId="0" xfId="2" applyFont="1" applyFill="1"/>
    <xf numFmtId="0" fontId="8" fillId="2" borderId="0" xfId="8" applyFont="1" applyFill="1" applyAlignment="1">
      <alignment vertical="top"/>
    </xf>
    <xf numFmtId="0" fontId="8" fillId="2" borderId="0" xfId="8" applyFont="1" applyFill="1" applyBorder="1" applyAlignment="1">
      <alignment horizontal="right"/>
    </xf>
    <xf numFmtId="0" fontId="8" fillId="2" borderId="0" xfId="8" applyFont="1" applyFill="1" applyBorder="1" applyAlignment="1">
      <alignment horizontal="right" wrapText="1"/>
    </xf>
    <xf numFmtId="0" fontId="8" fillId="2" borderId="1" xfId="8" applyFont="1" applyFill="1" applyBorder="1" applyAlignment="1"/>
    <xf numFmtId="0" fontId="8" fillId="2" borderId="1" xfId="8" applyFont="1" applyFill="1" applyBorder="1" applyAlignment="1">
      <alignment horizontal="right" wrapText="1"/>
    </xf>
    <xf numFmtId="0" fontId="8" fillId="2" borderId="1" xfId="8" applyFont="1" applyFill="1" applyBorder="1" applyAlignment="1">
      <alignment horizontal="right"/>
    </xf>
    <xf numFmtId="0" fontId="9" fillId="2" borderId="0" xfId="8" applyFont="1" applyFill="1" applyBorder="1"/>
    <xf numFmtId="0" fontId="9" fillId="2" borderId="0" xfId="8" applyFont="1" applyFill="1" applyBorder="1" applyAlignment="1">
      <alignment horizontal="left"/>
    </xf>
    <xf numFmtId="0" fontId="9" fillId="2" borderId="0" xfId="9" applyFont="1" applyFill="1" applyBorder="1"/>
    <xf numFmtId="49" fontId="4" fillId="2" borderId="0" xfId="2" applyNumberFormat="1" applyFont="1" applyFill="1"/>
    <xf numFmtId="0" fontId="4" fillId="0" borderId="0" xfId="2" applyFont="1" applyFill="1"/>
    <xf numFmtId="0" fontId="8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3" fontId="9" fillId="0" borderId="0" xfId="10" applyNumberFormat="1" applyFont="1" applyFill="1" applyAlignment="1"/>
    <xf numFmtId="3" fontId="9" fillId="0" borderId="0" xfId="11" applyNumberFormat="1" applyFont="1" applyFill="1" applyAlignment="1"/>
    <xf numFmtId="3" fontId="9" fillId="2" borderId="0" xfId="10" applyNumberFormat="1" applyFont="1" applyFill="1" applyAlignment="1"/>
    <xf numFmtId="3" fontId="9" fillId="2" borderId="0" xfId="10" applyNumberFormat="1" applyFont="1" applyFill="1" applyAlignment="1">
      <alignment horizontal="right"/>
    </xf>
    <xf numFmtId="0" fontId="12" fillId="2" borderId="0" xfId="2" applyFont="1" applyFill="1" applyAlignment="1">
      <alignment vertical="top" wrapText="1"/>
    </xf>
    <xf numFmtId="0" fontId="4" fillId="2" borderId="0" xfId="2" applyFont="1" applyFill="1" applyAlignment="1"/>
    <xf numFmtId="0" fontId="4" fillId="0" borderId="1" xfId="2" applyFont="1" applyFill="1" applyBorder="1"/>
    <xf numFmtId="0" fontId="9" fillId="0" borderId="1" xfId="2" applyFont="1" applyFill="1" applyBorder="1" applyAlignment="1">
      <alignment horizontal="right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right"/>
    </xf>
    <xf numFmtId="3" fontId="9" fillId="0" borderId="0" xfId="2" applyNumberFormat="1" applyFont="1" applyFill="1" applyAlignment="1">
      <alignment horizontal="right" wrapText="1"/>
    </xf>
    <xf numFmtId="0" fontId="9" fillId="0" borderId="0" xfId="2" applyFont="1" applyFill="1" applyAlignment="1">
      <alignment horizontal="right" wrapText="1"/>
    </xf>
    <xf numFmtId="1" fontId="9" fillId="0" borderId="0" xfId="2" applyNumberFormat="1" applyFont="1" applyFill="1" applyAlignment="1">
      <alignment horizontal="right" wrapText="1"/>
    </xf>
    <xf numFmtId="0" fontId="9" fillId="0" borderId="0" xfId="2" applyNumberFormat="1" applyFont="1" applyFill="1" applyAlignment="1">
      <alignment horizontal="left"/>
    </xf>
    <xf numFmtId="3" fontId="9" fillId="0" borderId="0" xfId="10" applyNumberFormat="1" applyFont="1" applyFill="1" applyAlignment="1">
      <alignment horizontal="right" wrapText="1"/>
    </xf>
    <xf numFmtId="0" fontId="9" fillId="0" borderId="0" xfId="10" applyFont="1" applyFill="1" applyAlignment="1">
      <alignment horizontal="right" wrapText="1"/>
    </xf>
    <xf numFmtId="1" fontId="9" fillId="0" borderId="0" xfId="10" applyNumberFormat="1" applyFont="1" applyFill="1" applyAlignment="1">
      <alignment horizontal="right" wrapText="1"/>
    </xf>
    <xf numFmtId="49" fontId="9" fillId="0" borderId="0" xfId="2" applyNumberFormat="1" applyFont="1" applyFill="1" applyAlignment="1">
      <alignment horizontal="left"/>
    </xf>
    <xf numFmtId="0" fontId="9" fillId="0" borderId="0" xfId="10" applyFont="1" applyFill="1"/>
    <xf numFmtId="3" fontId="9" fillId="0" borderId="0" xfId="11" applyNumberFormat="1" applyFont="1" applyFill="1" applyAlignment="1">
      <alignment horizontal="right" wrapText="1"/>
    </xf>
    <xf numFmtId="0" fontId="9" fillId="0" borderId="0" xfId="11" applyFont="1" applyFill="1"/>
    <xf numFmtId="1" fontId="9" fillId="0" borderId="0" xfId="11" applyNumberFormat="1" applyFont="1" applyFill="1" applyAlignment="1">
      <alignment horizontal="right" wrapText="1"/>
    </xf>
    <xf numFmtId="0" fontId="9" fillId="0" borderId="0" xfId="11" applyFont="1" applyFill="1" applyAlignment="1">
      <alignment horizontal="right" wrapText="1"/>
    </xf>
    <xf numFmtId="3" fontId="16" fillId="0" borderId="0" xfId="10" applyNumberFormat="1" applyFont="1" applyFill="1" applyAlignment="1">
      <alignment horizontal="right" wrapText="1"/>
    </xf>
    <xf numFmtId="0" fontId="16" fillId="0" borderId="0" xfId="10" applyFont="1" applyFill="1"/>
    <xf numFmtId="0" fontId="16" fillId="0" borderId="0" xfId="10" applyFont="1" applyFill="1" applyAlignment="1">
      <alignment horizontal="right" wrapText="1"/>
    </xf>
    <xf numFmtId="0" fontId="12" fillId="0" borderId="0" xfId="2" applyFont="1" applyFill="1" applyAlignment="1"/>
    <xf numFmtId="0" fontId="8" fillId="2" borderId="1" xfId="2" applyNumberFormat="1" applyFont="1" applyFill="1" applyBorder="1" applyAlignment="1"/>
    <xf numFmtId="3" fontId="9" fillId="0" borderId="0" xfId="2" applyNumberFormat="1" applyFont="1" applyFill="1" applyAlignment="1"/>
    <xf numFmtId="3" fontId="4" fillId="2" borderId="0" xfId="1" applyNumberFormat="1" applyFont="1" applyFill="1"/>
    <xf numFmtId="3" fontId="4" fillId="0" borderId="0" xfId="1" applyNumberFormat="1" applyFont="1" applyFill="1"/>
    <xf numFmtId="0" fontId="10" fillId="2" borderId="0" xfId="2" applyFont="1" applyFill="1" applyAlignment="1"/>
    <xf numFmtId="0" fontId="10" fillId="2" borderId="0" xfId="2" applyFont="1" applyFill="1" applyAlignment="1">
      <alignment horizontal="left"/>
    </xf>
    <xf numFmtId="3" fontId="4" fillId="0" borderId="0" xfId="2" applyNumberFormat="1" applyFont="1" applyFill="1"/>
    <xf numFmtId="0" fontId="9" fillId="0" borderId="0" xfId="2" applyNumberFormat="1" applyFont="1" applyFill="1" applyAlignment="1">
      <alignment horizontal="left" vertical="top" wrapText="1"/>
    </xf>
    <xf numFmtId="0" fontId="23" fillId="2" borderId="0" xfId="2" applyFont="1" applyFill="1" applyAlignment="1">
      <alignment horizontal="left"/>
    </xf>
    <xf numFmtId="3" fontId="23" fillId="2" borderId="0" xfId="2" applyNumberFormat="1" applyFont="1" applyFill="1" applyAlignment="1">
      <alignment horizontal="right"/>
    </xf>
    <xf numFmtId="0" fontId="24" fillId="2" borderId="1" xfId="2" applyFont="1" applyFill="1" applyBorder="1" applyAlignment="1"/>
    <xf numFmtId="0" fontId="24" fillId="2" borderId="1" xfId="2" applyFont="1" applyFill="1" applyBorder="1" applyAlignment="1">
      <alignment horizontal="right"/>
    </xf>
    <xf numFmtId="0" fontId="3" fillId="2" borderId="1" xfId="2" applyFont="1" applyFill="1" applyBorder="1"/>
    <xf numFmtId="0" fontId="24" fillId="2" borderId="0" xfId="2" applyFont="1" applyFill="1" applyAlignment="1">
      <alignment vertical="top"/>
    </xf>
    <xf numFmtId="0" fontId="25" fillId="2" borderId="0" xfId="2" applyFont="1" applyFill="1" applyAlignment="1">
      <alignment horizontal="right" vertical="top"/>
    </xf>
    <xf numFmtId="0" fontId="23" fillId="2" borderId="0" xfId="2" applyFont="1" applyFill="1"/>
    <xf numFmtId="0" fontId="9" fillId="2" borderId="0" xfId="2" applyNumberFormat="1" applyFont="1" applyFill="1" applyAlignment="1"/>
    <xf numFmtId="3" fontId="4" fillId="0" borderId="0" xfId="2" applyNumberFormat="1" applyFont="1"/>
    <xf numFmtId="3" fontId="9" fillId="0" borderId="0" xfId="2" applyNumberFormat="1" applyFont="1"/>
    <xf numFmtId="166" fontId="4" fillId="2" borderId="0" xfId="1" applyNumberFormat="1" applyFont="1" applyFill="1"/>
    <xf numFmtId="166" fontId="4" fillId="0" borderId="0" xfId="1" applyNumberFormat="1" applyFont="1" applyFill="1"/>
    <xf numFmtId="166" fontId="4" fillId="2" borderId="0" xfId="12" applyNumberFormat="1" applyFont="1" applyFill="1"/>
    <xf numFmtId="3" fontId="4" fillId="2" borderId="0" xfId="12" applyNumberFormat="1" applyFont="1" applyFill="1"/>
    <xf numFmtId="0" fontId="22" fillId="2" borderId="0" xfId="2" applyFont="1" applyFill="1" applyAlignment="1"/>
    <xf numFmtId="0" fontId="24" fillId="2" borderId="0" xfId="2" applyFont="1" applyFill="1" applyAlignment="1"/>
    <xf numFmtId="0" fontId="9" fillId="2" borderId="0" xfId="2" applyFont="1" applyFill="1" applyAlignment="1">
      <alignment wrapText="1"/>
    </xf>
    <xf numFmtId="3" fontId="4" fillId="0" borderId="0" xfId="2" applyNumberFormat="1" applyFont="1" applyAlignment="1">
      <alignment horizontal="right"/>
    </xf>
    <xf numFmtId="0" fontId="9" fillId="2" borderId="0" xfId="2" applyFont="1" applyFill="1" applyAlignment="1">
      <alignment horizontal="left" wrapText="1" indent="1"/>
    </xf>
    <xf numFmtId="0" fontId="4" fillId="2" borderId="0" xfId="2" applyFont="1" applyFill="1" applyAlignment="1">
      <alignment horizontal="right"/>
    </xf>
    <xf numFmtId="0" fontId="4" fillId="0" borderId="0" xfId="2" applyFont="1" applyAlignment="1">
      <alignment horizontal="right"/>
    </xf>
    <xf numFmtId="3" fontId="9" fillId="0" borderId="0" xfId="2" applyNumberFormat="1" applyFont="1" applyAlignment="1">
      <alignment horizontal="right"/>
    </xf>
    <xf numFmtId="0" fontId="2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4" fillId="2" borderId="0" xfId="1" quotePrefix="1" applyNumberFormat="1" applyFont="1" applyFill="1" applyAlignment="1">
      <alignment horizontal="right"/>
    </xf>
    <xf numFmtId="0" fontId="22" fillId="2" borderId="0" xfId="2" applyFont="1" applyFill="1" applyAlignment="1">
      <alignment vertical="top"/>
    </xf>
    <xf numFmtId="0" fontId="22" fillId="2" borderId="0" xfId="2" applyFont="1" applyFill="1" applyAlignment="1">
      <alignment vertical="top" wrapText="1"/>
    </xf>
    <xf numFmtId="3" fontId="22" fillId="2" borderId="0" xfId="2" applyNumberFormat="1" applyFont="1" applyFill="1" applyAlignment="1">
      <alignment horizontal="right" wrapText="1"/>
    </xf>
    <xf numFmtId="0" fontId="4" fillId="2" borderId="0" xfId="2" applyFont="1" applyFill="1" applyBorder="1" applyAlignment="1"/>
    <xf numFmtId="0" fontId="9" fillId="0" borderId="0" xfId="2" applyFont="1" applyFill="1" applyAlignment="1">
      <alignment wrapText="1"/>
    </xf>
    <xf numFmtId="0" fontId="4" fillId="0" borderId="0" xfId="2" applyFont="1" applyFill="1" applyAlignment="1">
      <alignment horizontal="right"/>
    </xf>
    <xf numFmtId="0" fontId="16" fillId="2" borderId="0" xfId="2" applyFont="1" applyFill="1"/>
    <xf numFmtId="3" fontId="22" fillId="2" borderId="0" xfId="2" applyNumberFormat="1" applyFont="1" applyFill="1" applyAlignment="1">
      <alignment horizontal="right"/>
    </xf>
    <xf numFmtId="0" fontId="9" fillId="2" borderId="0" xfId="2" quotePrefix="1" applyFont="1" applyFill="1" applyAlignment="1"/>
    <xf numFmtId="0" fontId="9" fillId="2" borderId="0" xfId="2" applyFont="1" applyFill="1" applyAlignment="1">
      <alignment horizontal="center"/>
    </xf>
    <xf numFmtId="0" fontId="23" fillId="2" borderId="0" xfId="2" applyFont="1" applyFill="1" applyAlignment="1">
      <alignment horizontal="right"/>
    </xf>
    <xf numFmtId="0" fontId="19" fillId="2" borderId="0" xfId="2" applyFont="1" applyFill="1" applyAlignment="1"/>
    <xf numFmtId="0" fontId="8" fillId="2" borderId="0" xfId="2" applyFont="1" applyFill="1"/>
    <xf numFmtId="167" fontId="8" fillId="2" borderId="0" xfId="2" applyNumberFormat="1" applyFont="1" applyFill="1" applyAlignment="1">
      <alignment horizontal="right" wrapText="1"/>
    </xf>
    <xf numFmtId="168" fontId="9" fillId="2" borderId="0" xfId="2" applyNumberFormat="1" applyFont="1" applyFill="1" applyAlignment="1">
      <alignment horizontal="right"/>
    </xf>
    <xf numFmtId="168" fontId="9" fillId="2" borderId="0" xfId="2" applyNumberFormat="1" applyFont="1" applyFill="1" applyAlignment="1"/>
    <xf numFmtId="168" fontId="4" fillId="2" borderId="0" xfId="2" applyNumberFormat="1" applyFont="1" applyFill="1"/>
    <xf numFmtId="0" fontId="4" fillId="0" borderId="0" xfId="2" applyFont="1" applyFill="1" applyBorder="1" applyAlignment="1">
      <alignment horizontal="right"/>
    </xf>
    <xf numFmtId="168" fontId="9" fillId="2" borderId="0" xfId="2" applyNumberFormat="1" applyFont="1" applyFill="1" applyBorder="1" applyAlignment="1">
      <alignment horizontal="right"/>
    </xf>
    <xf numFmtId="168" fontId="9" fillId="2" borderId="0" xfId="2" applyNumberFormat="1" applyFont="1" applyFill="1" applyBorder="1" applyAlignment="1"/>
    <xf numFmtId="0" fontId="8" fillId="2" borderId="1" xfId="2" applyFont="1" applyFill="1" applyBorder="1" applyAlignment="1">
      <alignment vertical="top"/>
    </xf>
    <xf numFmtId="0" fontId="19" fillId="2" borderId="0" xfId="2" applyFont="1" applyFill="1" applyAlignment="1">
      <alignment wrapText="1"/>
    </xf>
    <xf numFmtId="3" fontId="9" fillId="0" borderId="0" xfId="2" applyNumberFormat="1" applyFont="1" applyFill="1" applyAlignment="1">
      <alignment wrapText="1"/>
    </xf>
    <xf numFmtId="0" fontId="8" fillId="2" borderId="1" xfId="2" applyNumberFormat="1" applyFont="1" applyFill="1" applyBorder="1" applyAlignment="1">
      <alignment horizontal="right"/>
    </xf>
    <xf numFmtId="0" fontId="8" fillId="0" borderId="1" xfId="13" applyNumberFormat="1" applyFont="1" applyBorder="1" applyAlignment="1">
      <alignment horizontal="right"/>
    </xf>
    <xf numFmtId="49" fontId="8" fillId="0" borderId="1" xfId="13" applyNumberFormat="1" applyFont="1" applyBorder="1" applyAlignment="1">
      <alignment horizontal="right"/>
    </xf>
    <xf numFmtId="3" fontId="9" fillId="0" borderId="0" xfId="13" applyNumberFormat="1" applyFont="1" applyAlignment="1">
      <alignment horizontal="right" wrapText="1"/>
    </xf>
    <xf numFmtId="3" fontId="9" fillId="0" borderId="0" xfId="13" applyNumberFormat="1" applyFont="1" applyFill="1" applyAlignment="1">
      <alignment horizontal="right" wrapText="1"/>
    </xf>
    <xf numFmtId="0" fontId="9" fillId="0" borderId="0" xfId="13" applyNumberFormat="1" applyFont="1" applyAlignment="1">
      <alignment horizontal="right" wrapText="1"/>
    </xf>
    <xf numFmtId="3" fontId="9" fillId="0" borderId="0" xfId="14" applyNumberFormat="1" applyFont="1" applyAlignment="1">
      <alignment horizontal="right" wrapText="1"/>
    </xf>
    <xf numFmtId="0" fontId="12" fillId="2" borderId="0" xfId="2" applyFont="1" applyFill="1" applyAlignment="1">
      <alignment horizontal="left"/>
    </xf>
    <xf numFmtId="0" fontId="8" fillId="2" borderId="1" xfId="2" applyFont="1" applyFill="1" applyBorder="1" applyAlignment="1">
      <alignment horizontal="right" vertical="top" wrapText="1"/>
    </xf>
    <xf numFmtId="0" fontId="8" fillId="2" borderId="1" xfId="2" quotePrefix="1" applyFont="1" applyFill="1" applyBorder="1" applyAlignment="1">
      <alignment horizontal="right"/>
    </xf>
    <xf numFmtId="0" fontId="22" fillId="2" borderId="0" xfId="2" applyFont="1" applyFill="1" applyAlignment="1">
      <alignment horizontal="right" vertical="top" wrapText="1"/>
    </xf>
    <xf numFmtId="0" fontId="8" fillId="2" borderId="0" xfId="2" applyFont="1" applyFill="1" applyAlignment="1">
      <alignment horizontal="right" vertical="top" wrapText="1"/>
    </xf>
    <xf numFmtId="0" fontId="9" fillId="2" borderId="0" xfId="2" applyFont="1" applyFill="1" applyAlignment="1">
      <alignment horizontal="right" vertical="top" wrapText="1"/>
    </xf>
    <xf numFmtId="0" fontId="26" fillId="2" borderId="0" xfId="2" applyFont="1" applyFill="1" applyAlignment="1"/>
    <xf numFmtId="0" fontId="8" fillId="2" borderId="1" xfId="2" applyNumberFormat="1" applyFont="1" applyFill="1" applyBorder="1" applyAlignment="1">
      <alignment horizontal="right" wrapText="1"/>
    </xf>
    <xf numFmtId="3" fontId="9" fillId="0" borderId="0" xfId="13" applyNumberFormat="1" applyFont="1" applyFill="1" applyBorder="1" applyAlignment="1">
      <alignment horizontal="right" wrapText="1"/>
    </xf>
    <xf numFmtId="0" fontId="9" fillId="0" borderId="0" xfId="13" applyFont="1" applyFill="1" applyAlignment="1">
      <alignment wrapText="1"/>
    </xf>
    <xf numFmtId="3" fontId="9" fillId="0" borderId="0" xfId="13" applyNumberFormat="1" applyFont="1" applyFill="1" applyAlignment="1">
      <alignment wrapText="1"/>
    </xf>
    <xf numFmtId="3" fontId="9" fillId="0" borderId="0" xfId="13" applyNumberFormat="1" applyFont="1" applyAlignment="1">
      <alignment wrapText="1"/>
    </xf>
    <xf numFmtId="0" fontId="9" fillId="0" borderId="0" xfId="13" applyFont="1" applyAlignment="1">
      <alignment wrapText="1"/>
    </xf>
    <xf numFmtId="0" fontId="9" fillId="0" borderId="0" xfId="13" applyFont="1" applyFill="1" applyAlignment="1">
      <alignment horizontal="right" wrapText="1"/>
    </xf>
    <xf numFmtId="0" fontId="9" fillId="0" borderId="0" xfId="13" applyFont="1" applyAlignment="1">
      <alignment horizontal="right" wrapText="1"/>
    </xf>
    <xf numFmtId="0" fontId="27" fillId="0" borderId="0" xfId="13" quotePrefix="1" applyFont="1" applyAlignment="1">
      <alignment horizontal="right" wrapText="1"/>
    </xf>
    <xf numFmtId="166" fontId="9" fillId="0" borderId="0" xfId="14" applyNumberFormat="1" applyFont="1" applyFill="1" applyAlignment="1">
      <alignment horizontal="right" wrapText="1"/>
    </xf>
    <xf numFmtId="3" fontId="9" fillId="0" borderId="0" xfId="14" applyNumberFormat="1" applyFont="1" applyFill="1" applyAlignment="1">
      <alignment horizontal="right" wrapText="1"/>
    </xf>
    <xf numFmtId="0" fontId="3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2" fillId="2" borderId="0" xfId="2" applyFont="1" applyFill="1" applyAlignment="1">
      <alignment horizontal="left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0" fontId="2" fillId="2" borderId="0" xfId="2" applyFill="1" applyAlignment="1">
      <alignment horizontal="left"/>
    </xf>
    <xf numFmtId="0" fontId="9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3" fontId="8" fillId="2" borderId="0" xfId="2" applyNumberFormat="1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2" fillId="2" borderId="0" xfId="2" applyFill="1" applyBorder="1" applyAlignment="1">
      <alignment horizontal="left"/>
    </xf>
    <xf numFmtId="0" fontId="8" fillId="2" borderId="1" xfId="2" applyFont="1" applyFill="1" applyBorder="1" applyAlignment="1">
      <alignment horizontal="center" vertical="top"/>
    </xf>
    <xf numFmtId="0" fontId="9" fillId="0" borderId="0" xfId="8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left"/>
    </xf>
    <xf numFmtId="0" fontId="9" fillId="0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9" fillId="2" borderId="0" xfId="8" applyFont="1" applyFill="1" applyAlignment="1">
      <alignment horizontal="center"/>
    </xf>
    <xf numFmtId="0" fontId="12" fillId="2" borderId="0" xfId="2" applyFont="1" applyFill="1" applyAlignment="1">
      <alignment vertical="top" wrapText="1"/>
    </xf>
    <xf numFmtId="0" fontId="9" fillId="2" borderId="0" xfId="2" applyFont="1" applyFill="1" applyAlignment="1">
      <alignment horizontal="left" vertical="top" wrapText="1"/>
    </xf>
    <xf numFmtId="0" fontId="12" fillId="2" borderId="0" xfId="2" applyFont="1" applyFill="1" applyAlignment="1"/>
    <xf numFmtId="0" fontId="4" fillId="2" borderId="0" xfId="2" applyFont="1" applyFill="1" applyAlignment="1"/>
    <xf numFmtId="0" fontId="12" fillId="0" borderId="0" xfId="2" applyFont="1" applyFill="1" applyAlignment="1"/>
    <xf numFmtId="0" fontId="4" fillId="0" borderId="0" xfId="2" applyFont="1" applyFill="1" applyAlignment="1"/>
    <xf numFmtId="0" fontId="22" fillId="2" borderId="0" xfId="2" applyFont="1" applyFill="1" applyAlignment="1">
      <alignment horizontal="center" wrapText="1"/>
    </xf>
    <xf numFmtId="0" fontId="22" fillId="2" borderId="0" xfId="2" applyFont="1" applyFill="1" applyAlignment="1">
      <alignment horizontal="left"/>
    </xf>
    <xf numFmtId="0" fontId="9" fillId="2" borderId="0" xfId="2" applyFont="1" applyFill="1" applyAlignment="1"/>
    <xf numFmtId="0" fontId="9" fillId="2" borderId="0" xfId="2" applyNumberFormat="1" applyFont="1" applyFill="1" applyAlignment="1">
      <alignment horizontal="left"/>
    </xf>
    <xf numFmtId="0" fontId="26" fillId="2" borderId="0" xfId="2" applyFont="1" applyFill="1" applyAlignment="1">
      <alignment horizontal="left"/>
    </xf>
    <xf numFmtId="0" fontId="22" fillId="2" borderId="0" xfId="2" applyFont="1" applyFill="1" applyAlignment="1">
      <alignment horizontal="left" vertical="top" wrapText="1"/>
    </xf>
  </cellXfs>
  <cellStyles count="15">
    <cellStyle name="Comma" xfId="1" builtinId="3"/>
    <cellStyle name="Comma 2" xfId="14"/>
    <cellStyle name="Comma 3" xfId="12"/>
    <cellStyle name="Hyperlink" xfId="3" builtinId="8"/>
    <cellStyle name="Normal" xfId="0" builtinId="0"/>
    <cellStyle name="Normal 2" xfId="2"/>
    <cellStyle name="Normal 2 2" xfId="10"/>
    <cellStyle name="Normal 2 2 2" xfId="11"/>
    <cellStyle name="Normal 4" xfId="13"/>
    <cellStyle name="Normal 5" xfId="8"/>
    <cellStyle name="Normal 5 2" xfId="9"/>
    <cellStyle name="Normal 6" xfId="4"/>
    <cellStyle name="Normal 6 2" xfId="7"/>
    <cellStyle name="Normal 8" xfId="6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4"/>
    <col min="2" max="2" width="90.7109375" style="4" customWidth="1"/>
    <col min="3" max="3" width="9.28515625" style="3"/>
    <col min="4" max="16384" width="9.28515625" style="4"/>
  </cols>
  <sheetData>
    <row r="1" spans="1:3" s="2" customFormat="1" x14ac:dyDescent="0.25">
      <c r="A1" s="262" t="s">
        <v>0</v>
      </c>
      <c r="B1" s="262"/>
      <c r="C1" s="1"/>
    </row>
    <row r="2" spans="1:3" x14ac:dyDescent="0.25">
      <c r="A2" s="263" t="s">
        <v>1</v>
      </c>
      <c r="B2" s="263"/>
    </row>
    <row r="4" spans="1:3" x14ac:dyDescent="0.25">
      <c r="A4" s="5" t="s">
        <v>2</v>
      </c>
      <c r="B4" s="5" t="s">
        <v>3</v>
      </c>
      <c r="C4" s="6" t="s">
        <v>4</v>
      </c>
    </row>
    <row r="5" spans="1:3" x14ac:dyDescent="0.25">
      <c r="A5" s="7" t="s">
        <v>5</v>
      </c>
      <c r="B5" s="4" t="s">
        <v>6</v>
      </c>
      <c r="C5" s="8">
        <v>119</v>
      </c>
    </row>
    <row r="6" spans="1:3" x14ac:dyDescent="0.25">
      <c r="A6" s="7" t="s">
        <v>7</v>
      </c>
      <c r="B6" s="4" t="s">
        <v>8</v>
      </c>
      <c r="C6" s="8">
        <v>120</v>
      </c>
    </row>
    <row r="7" spans="1:3" x14ac:dyDescent="0.25">
      <c r="A7" s="7" t="s">
        <v>9</v>
      </c>
      <c r="B7" s="4" t="s">
        <v>10</v>
      </c>
      <c r="C7" s="8">
        <v>121</v>
      </c>
    </row>
    <row r="8" spans="1:3" x14ac:dyDescent="0.25">
      <c r="A8" s="7" t="s">
        <v>11</v>
      </c>
      <c r="B8" s="4" t="s">
        <v>12</v>
      </c>
      <c r="C8" s="8">
        <v>122</v>
      </c>
    </row>
    <row r="9" spans="1:3" x14ac:dyDescent="0.25">
      <c r="A9" s="7" t="s">
        <v>13</v>
      </c>
      <c r="B9" s="4" t="s">
        <v>14</v>
      </c>
      <c r="C9" s="8">
        <v>123</v>
      </c>
    </row>
    <row r="10" spans="1:3" x14ac:dyDescent="0.25">
      <c r="A10" s="7" t="s">
        <v>15</v>
      </c>
      <c r="B10" s="4" t="s">
        <v>16</v>
      </c>
      <c r="C10" s="8">
        <v>124</v>
      </c>
    </row>
    <row r="11" spans="1:3" x14ac:dyDescent="0.25">
      <c r="A11" s="7" t="s">
        <v>17</v>
      </c>
      <c r="B11" s="4" t="s">
        <v>18</v>
      </c>
      <c r="C11" s="8">
        <v>125</v>
      </c>
    </row>
    <row r="12" spans="1:3" x14ac:dyDescent="0.25">
      <c r="A12" s="7" t="s">
        <v>19</v>
      </c>
      <c r="B12" s="4" t="s">
        <v>20</v>
      </c>
      <c r="C12" s="8">
        <v>126</v>
      </c>
    </row>
    <row r="13" spans="1:3" x14ac:dyDescent="0.25">
      <c r="A13" s="7" t="s">
        <v>21</v>
      </c>
      <c r="B13" s="4" t="s">
        <v>22</v>
      </c>
      <c r="C13" s="8">
        <v>127</v>
      </c>
    </row>
    <row r="14" spans="1:3" x14ac:dyDescent="0.25">
      <c r="A14" s="7" t="s">
        <v>23</v>
      </c>
      <c r="B14" s="4" t="s">
        <v>24</v>
      </c>
      <c r="C14" s="8">
        <v>128</v>
      </c>
    </row>
    <row r="15" spans="1:3" x14ac:dyDescent="0.25">
      <c r="A15" s="7" t="s">
        <v>25</v>
      </c>
      <c r="B15" s="4" t="s">
        <v>26</v>
      </c>
      <c r="C15" s="8">
        <v>129</v>
      </c>
    </row>
    <row r="16" spans="1:3" x14ac:dyDescent="0.25">
      <c r="A16" s="7" t="s">
        <v>27</v>
      </c>
      <c r="B16" s="4" t="s">
        <v>28</v>
      </c>
      <c r="C16" s="8">
        <v>130</v>
      </c>
    </row>
    <row r="17" spans="1:3" x14ac:dyDescent="0.25">
      <c r="A17" s="7" t="s">
        <v>29</v>
      </c>
      <c r="B17" s="4" t="s">
        <v>30</v>
      </c>
      <c r="C17" s="8">
        <v>131</v>
      </c>
    </row>
    <row r="18" spans="1:3" x14ac:dyDescent="0.25">
      <c r="A18" s="7" t="s">
        <v>31</v>
      </c>
      <c r="B18" s="4" t="s">
        <v>32</v>
      </c>
      <c r="C18" s="8">
        <v>132</v>
      </c>
    </row>
    <row r="19" spans="1:3" x14ac:dyDescent="0.25">
      <c r="A19" s="7" t="s">
        <v>33</v>
      </c>
      <c r="B19" s="4" t="s">
        <v>34</v>
      </c>
      <c r="C19" s="8">
        <v>133</v>
      </c>
    </row>
    <row r="20" spans="1:3" x14ac:dyDescent="0.25">
      <c r="A20" s="7" t="s">
        <v>35</v>
      </c>
      <c r="B20" s="4" t="s">
        <v>36</v>
      </c>
      <c r="C20" s="8">
        <v>134</v>
      </c>
    </row>
    <row r="21" spans="1:3" x14ac:dyDescent="0.25">
      <c r="A21" s="7" t="s">
        <v>37</v>
      </c>
      <c r="B21" s="4" t="s">
        <v>38</v>
      </c>
      <c r="C21" s="8">
        <v>135</v>
      </c>
    </row>
    <row r="22" spans="1:3" x14ac:dyDescent="0.25">
      <c r="A22" s="7" t="s">
        <v>39</v>
      </c>
      <c r="B22" s="4" t="s">
        <v>40</v>
      </c>
      <c r="C22" s="8">
        <v>136</v>
      </c>
    </row>
    <row r="23" spans="1:3" x14ac:dyDescent="0.25">
      <c r="A23" s="7" t="s">
        <v>41</v>
      </c>
      <c r="B23" s="4" t="s">
        <v>42</v>
      </c>
      <c r="C23" s="8">
        <v>137</v>
      </c>
    </row>
    <row r="24" spans="1:3" x14ac:dyDescent="0.25">
      <c r="A24" s="7" t="s">
        <v>43</v>
      </c>
      <c r="B24" s="4" t="s">
        <v>44</v>
      </c>
      <c r="C24" s="8">
        <v>138</v>
      </c>
    </row>
    <row r="25" spans="1:3" x14ac:dyDescent="0.25">
      <c r="A25" s="7" t="s">
        <v>45</v>
      </c>
      <c r="B25" s="4" t="s">
        <v>46</v>
      </c>
      <c r="C25" s="8">
        <v>139</v>
      </c>
    </row>
    <row r="26" spans="1:3" x14ac:dyDescent="0.25">
      <c r="C26" s="8"/>
    </row>
  </sheetData>
  <mergeCells count="2">
    <mergeCell ref="A1:B1"/>
    <mergeCell ref="A2:B2"/>
  </mergeCells>
  <hyperlinks>
    <hyperlink ref="A5" location="'NT01'!A1" display="NT01"/>
    <hyperlink ref="A6" location="'NT02'!A1" display="NT02"/>
    <hyperlink ref="A25" location="'NT21'!A1" display="NT21"/>
    <hyperlink ref="A24" location="'NT20'!A1" display="NT20"/>
    <hyperlink ref="A23" location="'NT19'!A1" display="NT19"/>
    <hyperlink ref="A22" location="'NT18'!A1" display="NT18"/>
    <hyperlink ref="A21" location="'NT17'!A1" display="NT17"/>
    <hyperlink ref="A20" location="'NT16'!A1" display="NT16"/>
    <hyperlink ref="A19" location="'NT15'!A1" display="NT15"/>
    <hyperlink ref="A18" location="'NT14'!A1" display="NT14"/>
    <hyperlink ref="A17" location="'NT13'!A1" display="NT13"/>
    <hyperlink ref="A16" location="'NT12'!A1" display="NT12"/>
    <hyperlink ref="A15" location="'NT11'!A1" display="NT11"/>
    <hyperlink ref="A14" location="'NT10'!A1" display="NT10"/>
    <hyperlink ref="A13" location="'NT09'!A1" display="NT09"/>
    <hyperlink ref="A12" location="'NT08'!A1" display="NT08"/>
    <hyperlink ref="A11" location="'NT07'!A1" display="NT07"/>
    <hyperlink ref="A10" location="'NT06'!A1" display="NT06"/>
    <hyperlink ref="A9" location="'NT05'!A1" display="NT05"/>
    <hyperlink ref="A8" location="'NT04'!A1" display="NT04"/>
    <hyperlink ref="A7" location="'NT03'!A1" display="NT03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7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1" width="11.42578125" style="4" customWidth="1"/>
    <col min="2" max="5" width="12" style="4" customWidth="1"/>
    <col min="6" max="6" width="5" style="4" customWidth="1"/>
    <col min="7" max="10" width="12" style="4" customWidth="1"/>
    <col min="11" max="11" width="2.85546875" style="4" customWidth="1"/>
    <col min="12" max="12" width="9.7109375" style="4" bestFit="1" customWidth="1"/>
    <col min="13" max="16384" width="9.28515625" style="4"/>
  </cols>
  <sheetData>
    <row r="1" spans="1:12" ht="15.6" x14ac:dyDescent="0.25">
      <c r="A1" s="265" t="s">
        <v>190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2" x14ac:dyDescent="0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2" x14ac:dyDescent="0.25">
      <c r="A4" s="267" t="s">
        <v>171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2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</row>
    <row r="6" spans="1:12" x14ac:dyDescent="0.25">
      <c r="A6" s="12" t="s">
        <v>52</v>
      </c>
      <c r="B6" s="11"/>
      <c r="C6" s="11"/>
      <c r="D6" s="11"/>
      <c r="E6" s="11"/>
      <c r="F6" s="11"/>
      <c r="G6" s="268" t="s">
        <v>191</v>
      </c>
      <c r="H6" s="268"/>
      <c r="I6" s="268"/>
      <c r="J6" s="268"/>
    </row>
    <row r="7" spans="1:12" ht="13.5" customHeight="1" x14ac:dyDescent="0.25">
      <c r="A7" s="12" t="s">
        <v>192</v>
      </c>
      <c r="B7" s="268" t="s">
        <v>193</v>
      </c>
      <c r="C7" s="268"/>
      <c r="D7" s="268"/>
      <c r="E7" s="268"/>
      <c r="F7" s="11"/>
      <c r="G7" s="151" t="s">
        <v>194</v>
      </c>
      <c r="H7" s="151" t="s">
        <v>195</v>
      </c>
      <c r="I7" s="152"/>
      <c r="J7" s="152"/>
    </row>
    <row r="8" spans="1:12" ht="15" customHeight="1" x14ac:dyDescent="0.25">
      <c r="A8" s="15" t="s">
        <v>196</v>
      </c>
      <c r="B8" s="16" t="s">
        <v>197</v>
      </c>
      <c r="C8" s="16" t="s">
        <v>198</v>
      </c>
      <c r="D8" s="16" t="s">
        <v>199</v>
      </c>
      <c r="E8" s="16" t="s">
        <v>53</v>
      </c>
      <c r="F8" s="60"/>
      <c r="G8" s="16" t="s">
        <v>200</v>
      </c>
      <c r="H8" s="16" t="s">
        <v>201</v>
      </c>
      <c r="I8" s="16" t="s">
        <v>202</v>
      </c>
      <c r="J8" s="16" t="s">
        <v>203</v>
      </c>
    </row>
    <row r="9" spans="1:12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x14ac:dyDescent="0.25">
      <c r="A10" s="9">
        <v>1998</v>
      </c>
      <c r="B10" s="26">
        <v>294761</v>
      </c>
      <c r="C10" s="26">
        <v>234940</v>
      </c>
      <c r="D10" s="26">
        <v>30737</v>
      </c>
      <c r="E10" s="26">
        <v>29084</v>
      </c>
      <c r="F10" s="11"/>
      <c r="G10" s="26">
        <v>117013</v>
      </c>
      <c r="H10" s="26">
        <v>92969</v>
      </c>
      <c r="I10" s="26">
        <v>78682</v>
      </c>
      <c r="J10" s="26">
        <v>6099</v>
      </c>
      <c r="L10" s="27"/>
    </row>
    <row r="11" spans="1:12" x14ac:dyDescent="0.25">
      <c r="A11" s="9">
        <v>1999</v>
      </c>
      <c r="B11" s="26">
        <v>333983</v>
      </c>
      <c r="C11" s="26">
        <v>260802</v>
      </c>
      <c r="D11" s="26">
        <v>31011</v>
      </c>
      <c r="E11" s="26">
        <v>42169</v>
      </c>
      <c r="F11" s="11"/>
      <c r="G11" s="26">
        <v>132039</v>
      </c>
      <c r="H11" s="26">
        <v>98373</v>
      </c>
      <c r="I11" s="26">
        <v>97384</v>
      </c>
      <c r="J11" s="26">
        <v>6187</v>
      </c>
      <c r="L11" s="27"/>
    </row>
    <row r="12" spans="1:12" x14ac:dyDescent="0.25">
      <c r="A12" s="9">
        <v>2000</v>
      </c>
      <c r="B12" s="121">
        <v>328265</v>
      </c>
      <c r="C12" s="121">
        <v>234456</v>
      </c>
      <c r="D12" s="121">
        <v>35031</v>
      </c>
      <c r="E12" s="121">
        <v>58778</v>
      </c>
      <c r="F12" s="121"/>
      <c r="G12" s="121">
        <v>134619</v>
      </c>
      <c r="H12" s="121">
        <v>106516</v>
      </c>
      <c r="I12" s="121">
        <v>78776</v>
      </c>
      <c r="J12" s="121">
        <v>8354</v>
      </c>
      <c r="L12" s="27"/>
    </row>
    <row r="13" spans="1:12" x14ac:dyDescent="0.25">
      <c r="A13" s="9">
        <v>2001</v>
      </c>
      <c r="B13" s="121">
        <v>238431</v>
      </c>
      <c r="C13" s="121">
        <v>180819</v>
      </c>
      <c r="D13" s="121">
        <v>33296</v>
      </c>
      <c r="E13" s="121">
        <v>24317</v>
      </c>
      <c r="F13" s="121"/>
      <c r="G13" s="121">
        <v>118130</v>
      </c>
      <c r="H13" s="121">
        <v>86735</v>
      </c>
      <c r="I13" s="121">
        <v>64171</v>
      </c>
      <c r="J13" s="121">
        <v>11939</v>
      </c>
      <c r="L13" s="27"/>
    </row>
    <row r="14" spans="1:12" x14ac:dyDescent="0.25">
      <c r="A14" s="9">
        <v>2002</v>
      </c>
      <c r="B14" s="121">
        <v>220412</v>
      </c>
      <c r="C14" s="121">
        <v>159521</v>
      </c>
      <c r="D14" s="121">
        <v>37292</v>
      </c>
      <c r="E14" s="121">
        <v>23599</v>
      </c>
      <c r="F14" s="121"/>
      <c r="G14" s="121">
        <v>91009</v>
      </c>
      <c r="H14" s="121">
        <v>74957</v>
      </c>
      <c r="I14" s="121">
        <v>57133</v>
      </c>
      <c r="J14" s="121">
        <v>8716</v>
      </c>
      <c r="L14" s="27"/>
    </row>
    <row r="15" spans="1:12" x14ac:dyDescent="0.25">
      <c r="A15" s="9">
        <v>2003</v>
      </c>
      <c r="B15" s="121">
        <v>217886</v>
      </c>
      <c r="C15" s="121">
        <v>155344</v>
      </c>
      <c r="D15" s="121">
        <v>38337</v>
      </c>
      <c r="E15" s="121">
        <v>24205</v>
      </c>
      <c r="F15" s="121"/>
      <c r="G15" s="121">
        <v>102016</v>
      </c>
      <c r="H15" s="121">
        <v>86077</v>
      </c>
      <c r="I15" s="121">
        <v>58149</v>
      </c>
      <c r="J15" s="121">
        <v>13707</v>
      </c>
      <c r="L15" s="27"/>
    </row>
    <row r="16" spans="1:12" x14ac:dyDescent="0.25">
      <c r="A16" s="9">
        <v>2004</v>
      </c>
      <c r="B16" s="121">
        <v>271861</v>
      </c>
      <c r="C16" s="121">
        <v>190345</v>
      </c>
      <c r="D16" s="121">
        <v>39169</v>
      </c>
      <c r="E16" s="121">
        <v>42347</v>
      </c>
      <c r="F16" s="121"/>
      <c r="G16" s="121">
        <v>108445</v>
      </c>
      <c r="H16" s="121">
        <v>101598</v>
      </c>
      <c r="I16" s="121">
        <v>70708</v>
      </c>
      <c r="J16" s="121">
        <v>24909</v>
      </c>
      <c r="L16" s="27"/>
    </row>
    <row r="17" spans="1:12" x14ac:dyDescent="0.25">
      <c r="A17" s="9">
        <v>2005</v>
      </c>
      <c r="B17" s="121">
        <v>304367</v>
      </c>
      <c r="C17" s="121">
        <v>228887</v>
      </c>
      <c r="D17" s="121">
        <v>42239</v>
      </c>
      <c r="E17" s="121">
        <v>33241</v>
      </c>
      <c r="F17" s="121"/>
      <c r="G17" s="121">
        <v>128722</v>
      </c>
      <c r="H17" s="121">
        <v>129887</v>
      </c>
      <c r="I17" s="121">
        <v>81117</v>
      </c>
      <c r="J17" s="121">
        <v>16385</v>
      </c>
      <c r="L17" s="27"/>
    </row>
    <row r="18" spans="1:12" x14ac:dyDescent="0.25">
      <c r="A18" s="9">
        <v>2006</v>
      </c>
      <c r="B18" s="121">
        <v>308660</v>
      </c>
      <c r="C18" s="121">
        <v>231084</v>
      </c>
      <c r="D18" s="121">
        <v>45602</v>
      </c>
      <c r="E18" s="121">
        <v>31975</v>
      </c>
      <c r="F18" s="121"/>
      <c r="G18" s="121">
        <v>117899</v>
      </c>
      <c r="H18" s="121">
        <v>137518</v>
      </c>
      <c r="I18" s="121">
        <v>72750</v>
      </c>
      <c r="J18" s="121">
        <v>12827</v>
      </c>
      <c r="L18" s="27"/>
    </row>
    <row r="19" spans="1:12" x14ac:dyDescent="0.25">
      <c r="A19" s="9">
        <v>2007</v>
      </c>
      <c r="B19" s="121">
        <v>294988</v>
      </c>
      <c r="C19" s="121">
        <v>196627</v>
      </c>
      <c r="D19" s="121">
        <v>57592</v>
      </c>
      <c r="E19" s="121">
        <v>40770</v>
      </c>
      <c r="F19" s="121"/>
      <c r="G19" s="121">
        <v>139196</v>
      </c>
      <c r="H19" s="121">
        <v>122035</v>
      </c>
      <c r="I19" s="121">
        <v>63757</v>
      </c>
      <c r="J19" s="121">
        <v>19187</v>
      </c>
      <c r="L19" s="27"/>
    </row>
    <row r="20" spans="1:12" x14ac:dyDescent="0.25">
      <c r="A20" s="9">
        <v>2008</v>
      </c>
      <c r="B20" s="121">
        <v>282153</v>
      </c>
      <c r="C20" s="121">
        <v>186165</v>
      </c>
      <c r="D20" s="121">
        <v>53153</v>
      </c>
      <c r="E20" s="121">
        <v>42835</v>
      </c>
      <c r="F20" s="121"/>
      <c r="G20" s="121">
        <v>101885</v>
      </c>
      <c r="H20" s="121">
        <v>115571</v>
      </c>
      <c r="I20" s="121">
        <v>52647</v>
      </c>
      <c r="J20" s="121">
        <v>23273</v>
      </c>
      <c r="L20" s="27"/>
    </row>
    <row r="21" spans="1:12" x14ac:dyDescent="0.25">
      <c r="A21" s="9">
        <v>2009</v>
      </c>
      <c r="B21" s="153">
        <v>250926</v>
      </c>
      <c r="C21" s="153">
        <v>161675</v>
      </c>
      <c r="D21" s="153">
        <v>52242</v>
      </c>
      <c r="E21" s="153">
        <v>37009</v>
      </c>
      <c r="F21" s="153"/>
      <c r="G21" s="153">
        <v>137563</v>
      </c>
      <c r="H21" s="153">
        <v>116310</v>
      </c>
      <c r="I21" s="153">
        <v>48607</v>
      </c>
      <c r="J21" s="153">
        <v>18094</v>
      </c>
      <c r="L21" s="27"/>
    </row>
    <row r="22" spans="1:12" x14ac:dyDescent="0.25">
      <c r="A22" s="9">
        <v>2010</v>
      </c>
      <c r="B22" s="153">
        <v>330364</v>
      </c>
      <c r="C22" s="153">
        <v>229537</v>
      </c>
      <c r="D22" s="153">
        <v>61426</v>
      </c>
      <c r="E22" s="153">
        <v>39401</v>
      </c>
      <c r="F22" s="153"/>
      <c r="G22" s="153">
        <v>105858</v>
      </c>
      <c r="H22" s="153">
        <v>140171</v>
      </c>
      <c r="I22" s="153">
        <v>67883</v>
      </c>
      <c r="J22" s="153">
        <v>23879</v>
      </c>
      <c r="L22" s="27"/>
    </row>
    <row r="23" spans="1:12" x14ac:dyDescent="0.25">
      <c r="A23" s="9">
        <v>2011</v>
      </c>
      <c r="B23" s="154">
        <v>319724</v>
      </c>
      <c r="C23" s="154">
        <v>219051</v>
      </c>
      <c r="D23" s="154">
        <v>69092</v>
      </c>
      <c r="E23" s="154">
        <v>31581</v>
      </c>
      <c r="F23" s="154"/>
      <c r="G23" s="154">
        <v>172025</v>
      </c>
      <c r="H23" s="154">
        <v>137524</v>
      </c>
      <c r="I23" s="154">
        <v>70510</v>
      </c>
      <c r="J23" s="154">
        <v>17656</v>
      </c>
      <c r="L23" s="27"/>
    </row>
    <row r="24" spans="1:12" x14ac:dyDescent="0.25">
      <c r="A24" s="9">
        <v>2012</v>
      </c>
      <c r="B24" s="154">
        <v>304983</v>
      </c>
      <c r="C24" s="154">
        <v>199773</v>
      </c>
      <c r="D24" s="154">
        <v>76863</v>
      </c>
      <c r="E24" s="154">
        <v>28347</v>
      </c>
      <c r="F24" s="154"/>
      <c r="G24" s="154">
        <v>163820</v>
      </c>
      <c r="H24" s="154">
        <v>118980</v>
      </c>
      <c r="I24" s="154">
        <v>65185</v>
      </c>
      <c r="J24" s="154">
        <v>14612</v>
      </c>
      <c r="L24" s="27"/>
    </row>
    <row r="25" spans="1:12" x14ac:dyDescent="0.25">
      <c r="A25" s="9">
        <v>2013</v>
      </c>
      <c r="B25" s="154">
        <v>294041</v>
      </c>
      <c r="C25" s="154">
        <v>187602</v>
      </c>
      <c r="D25" s="154">
        <v>65292</v>
      </c>
      <c r="E25" s="154">
        <v>41147</v>
      </c>
      <c r="F25" s="154"/>
      <c r="G25" s="154">
        <v>102217</v>
      </c>
      <c r="H25" s="154">
        <v>113100</v>
      </c>
      <c r="I25" s="154">
        <v>55895</v>
      </c>
      <c r="J25" s="154">
        <v>26140</v>
      </c>
      <c r="L25" s="27"/>
    </row>
    <row r="26" spans="1:12" x14ac:dyDescent="0.25">
      <c r="A26" s="9">
        <v>2014</v>
      </c>
      <c r="B26" s="154">
        <v>292335</v>
      </c>
      <c r="C26" s="154">
        <v>186021</v>
      </c>
      <c r="D26" s="154">
        <v>74498</v>
      </c>
      <c r="E26" s="154">
        <v>31816</v>
      </c>
      <c r="F26" s="154"/>
      <c r="G26" s="154">
        <v>144295</v>
      </c>
      <c r="H26" s="154">
        <v>120976</v>
      </c>
      <c r="I26" s="154">
        <v>52872</v>
      </c>
      <c r="J26" s="154">
        <v>19901</v>
      </c>
      <c r="L26" s="27"/>
    </row>
    <row r="27" spans="1:12" x14ac:dyDescent="0.25">
      <c r="A27" s="9">
        <v>2015</v>
      </c>
      <c r="B27" s="155">
        <v>302600</v>
      </c>
      <c r="C27" s="155">
        <v>197872</v>
      </c>
      <c r="D27" s="155">
        <v>70765</v>
      </c>
      <c r="E27" s="155">
        <v>33963</v>
      </c>
      <c r="F27" s="155"/>
      <c r="G27" s="155">
        <f>131205-65440+14458+17464+1756</f>
        <v>99443</v>
      </c>
      <c r="H27" s="155">
        <f>146044-17464</f>
        <v>128580</v>
      </c>
      <c r="I27" s="155">
        <v>65440</v>
      </c>
      <c r="J27" s="155">
        <f>21552-1756</f>
        <v>19796</v>
      </c>
      <c r="L27" s="27"/>
    </row>
    <row r="28" spans="1:12" x14ac:dyDescent="0.25">
      <c r="A28" s="9">
        <v>2016</v>
      </c>
      <c r="B28" s="155">
        <v>311647</v>
      </c>
      <c r="C28" s="155">
        <v>208106</v>
      </c>
      <c r="D28" s="155">
        <v>67004</v>
      </c>
      <c r="E28" s="155">
        <v>36537</v>
      </c>
      <c r="F28" s="155"/>
      <c r="G28" s="155">
        <f>134711-55919+16707+15191+4097</f>
        <v>114787</v>
      </c>
      <c r="H28" s="155">
        <f>149286-15191</f>
        <v>134095</v>
      </c>
      <c r="I28" s="155">
        <v>55919</v>
      </c>
      <c r="J28" s="155">
        <f>23303-4097</f>
        <v>19206</v>
      </c>
      <c r="L28" s="27"/>
    </row>
    <row r="29" spans="1:12" x14ac:dyDescent="0.25">
      <c r="A29" s="9">
        <v>2017</v>
      </c>
      <c r="B29" s="155">
        <v>315287</v>
      </c>
      <c r="C29" s="155">
        <v>191370</v>
      </c>
      <c r="D29" s="155">
        <v>81704</v>
      </c>
      <c r="E29" s="155">
        <v>42214</v>
      </c>
      <c r="F29" s="155"/>
      <c r="G29" s="156" t="s">
        <v>64</v>
      </c>
      <c r="H29" s="156" t="s">
        <v>64</v>
      </c>
      <c r="I29" s="155">
        <v>61820</v>
      </c>
      <c r="J29" s="156" t="s">
        <v>64</v>
      </c>
      <c r="L29" s="27"/>
    </row>
    <row r="30" spans="1:12" x14ac:dyDescent="0.25">
      <c r="A30" s="9">
        <v>2018</v>
      </c>
      <c r="B30" s="155">
        <v>383657</v>
      </c>
      <c r="C30" s="155">
        <v>215929</v>
      </c>
      <c r="D30" s="155">
        <v>84880</v>
      </c>
      <c r="E30" s="155">
        <v>82848</v>
      </c>
      <c r="F30" s="155"/>
      <c r="G30" s="156" t="s">
        <v>64</v>
      </c>
      <c r="H30" s="156" t="s">
        <v>64</v>
      </c>
      <c r="I30" s="155">
        <v>59639</v>
      </c>
      <c r="J30" s="156" t="s">
        <v>64</v>
      </c>
      <c r="L30" s="27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2" ht="15.6" x14ac:dyDescent="0.25">
      <c r="A32" s="269" t="s">
        <v>204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</row>
    <row r="33" spans="1:11" x14ac:dyDescent="0.25">
      <c r="A33" s="269" t="s">
        <v>205</v>
      </c>
      <c r="B33" s="269"/>
      <c r="C33" s="269"/>
      <c r="D33" s="269"/>
      <c r="E33" s="269"/>
      <c r="F33" s="269"/>
      <c r="G33" s="269"/>
      <c r="H33" s="269"/>
      <c r="I33" s="269"/>
      <c r="J33" s="269"/>
    </row>
    <row r="34" spans="1:11" ht="15.6" x14ac:dyDescent="0.25">
      <c r="A34" s="292" t="s">
        <v>206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</row>
    <row r="35" spans="1:11" ht="15.6" x14ac:dyDescent="0.25">
      <c r="A35" s="293" t="s">
        <v>207</v>
      </c>
      <c r="B35" s="293"/>
      <c r="C35" s="293"/>
      <c r="D35" s="293"/>
      <c r="E35" s="293"/>
      <c r="F35" s="293"/>
      <c r="G35" s="293"/>
      <c r="H35" s="293"/>
      <c r="I35" s="293"/>
      <c r="J35" s="293"/>
      <c r="K35" s="157"/>
    </row>
    <row r="36" spans="1:11" ht="15.6" x14ac:dyDescent="0.25">
      <c r="A36" s="294" t="s">
        <v>208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</row>
    <row r="37" spans="1:11" ht="15.6" x14ac:dyDescent="0.25">
      <c r="A37" s="269" t="s">
        <v>209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</row>
    <row r="38" spans="1:11" x14ac:dyDescent="0.25">
      <c r="A38" s="269" t="s">
        <v>210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  <row r="39" spans="1:11" x14ac:dyDescent="0.25">
      <c r="A39" s="269" t="s">
        <v>211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</row>
    <row r="40" spans="1:11" ht="15.6" x14ac:dyDescent="0.25">
      <c r="A40" s="269" t="s">
        <v>212</v>
      </c>
      <c r="B40" s="269"/>
      <c r="C40" s="269"/>
      <c r="D40" s="269"/>
      <c r="E40" s="269"/>
      <c r="F40" s="269"/>
      <c r="G40" s="269"/>
      <c r="H40" s="269"/>
      <c r="I40" s="269"/>
      <c r="J40" s="269"/>
      <c r="K40" s="9"/>
    </row>
    <row r="41" spans="1:11" ht="15.6" x14ac:dyDescent="0.25">
      <c r="A41" s="294" t="s">
        <v>213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</row>
    <row r="42" spans="1:11" ht="15.6" x14ac:dyDescent="0.25">
      <c r="A42" s="295" t="s">
        <v>214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</row>
    <row r="43" spans="1:11" x14ac:dyDescent="0.25">
      <c r="A43" s="295" t="s">
        <v>215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</row>
    <row r="44" spans="1:11" x14ac:dyDescent="0.2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</row>
    <row r="45" spans="1:11" x14ac:dyDescent="0.25">
      <c r="A45" s="263" t="s">
        <v>216</v>
      </c>
      <c r="B45" s="263"/>
      <c r="C45" s="263"/>
      <c r="D45" s="263"/>
      <c r="E45" s="263"/>
      <c r="F45" s="263"/>
      <c r="G45" s="263"/>
      <c r="H45" s="263"/>
      <c r="I45" s="263"/>
      <c r="J45" s="263"/>
      <c r="K45" s="158"/>
    </row>
    <row r="46" spans="1:11" ht="13.2" customHeight="1" x14ac:dyDescent="0.25">
      <c r="A46" s="51"/>
      <c r="B46" s="10"/>
      <c r="C46" s="10"/>
      <c r="D46" s="10"/>
      <c r="E46" s="10"/>
      <c r="F46" s="10"/>
      <c r="G46" s="10"/>
      <c r="H46" s="10"/>
      <c r="I46" s="10"/>
      <c r="J46" s="10"/>
    </row>
    <row r="47" spans="1:11" x14ac:dyDescent="0.25">
      <c r="A47" s="10" t="s">
        <v>217</v>
      </c>
      <c r="B47" s="10"/>
      <c r="C47" s="10"/>
      <c r="D47" s="10"/>
      <c r="E47" s="10"/>
      <c r="F47" s="10"/>
      <c r="G47" s="10"/>
      <c r="H47" s="10"/>
      <c r="I47" s="10"/>
      <c r="J47" s="10"/>
    </row>
  </sheetData>
  <mergeCells count="18">
    <mergeCell ref="A45:J45"/>
    <mergeCell ref="A33:J33"/>
    <mergeCell ref="A34:K34"/>
    <mergeCell ref="A35:J35"/>
    <mergeCell ref="A36:K36"/>
    <mergeCell ref="A37:K37"/>
    <mergeCell ref="A38:K38"/>
    <mergeCell ref="A39:K39"/>
    <mergeCell ref="A40:J40"/>
    <mergeCell ref="A41:K41"/>
    <mergeCell ref="A42:K42"/>
    <mergeCell ref="A43:K43"/>
    <mergeCell ref="A32:K32"/>
    <mergeCell ref="A1:J1"/>
    <mergeCell ref="A2:J2"/>
    <mergeCell ref="A4:J4"/>
    <mergeCell ref="G6:J6"/>
    <mergeCell ref="B7:E7"/>
  </mergeCells>
  <printOptions horizontalCentered="1"/>
  <pageMargins left="0.5" right="0.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5"/>
  <sheetViews>
    <sheetView showGridLines="0" workbookViewId="0">
      <selection sqref="A1:M1"/>
    </sheetView>
  </sheetViews>
  <sheetFormatPr defaultColWidth="9.28515625" defaultRowHeight="13.2" x14ac:dyDescent="0.25"/>
  <cols>
    <col min="1" max="1" width="10.85546875" style="150" customWidth="1"/>
    <col min="2" max="2" width="3.140625" style="150" customWidth="1"/>
    <col min="3" max="4" width="11.42578125" style="150" customWidth="1"/>
    <col min="5" max="5" width="3.140625" style="150" customWidth="1"/>
    <col min="6" max="7" width="11.42578125" style="150" customWidth="1"/>
    <col min="8" max="8" width="3.140625" style="150" customWidth="1"/>
    <col min="9" max="10" width="11.42578125" style="150" customWidth="1"/>
    <col min="11" max="11" width="3.140625" style="150" customWidth="1"/>
    <col min="12" max="13" width="11.42578125" style="150" customWidth="1"/>
    <col min="14" max="14" width="2.85546875" style="150" customWidth="1"/>
    <col min="15" max="16384" width="9.28515625" style="150"/>
  </cols>
  <sheetData>
    <row r="1" spans="1:13" ht="15.6" x14ac:dyDescent="0.25">
      <c r="A1" s="286" t="s">
        <v>218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x14ac:dyDescent="0.25">
      <c r="A2" s="287" t="s">
        <v>48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x14ac:dyDescent="0.25">
      <c r="A3" s="287" t="s">
        <v>219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5.6" x14ac:dyDescent="0.25">
      <c r="A5" s="109"/>
      <c r="B5" s="109"/>
      <c r="C5" s="289" t="s">
        <v>220</v>
      </c>
      <c r="D5" s="289"/>
      <c r="E5" s="93"/>
      <c r="F5" s="289" t="s">
        <v>221</v>
      </c>
      <c r="G5" s="289"/>
      <c r="H5" s="93"/>
      <c r="I5" s="289" t="s">
        <v>222</v>
      </c>
      <c r="J5" s="289"/>
      <c r="K5" s="93"/>
      <c r="L5" s="289" t="s">
        <v>223</v>
      </c>
      <c r="M5" s="289"/>
    </row>
    <row r="6" spans="1:13" x14ac:dyDescent="0.25">
      <c r="A6" s="111" t="s">
        <v>51</v>
      </c>
      <c r="C6" s="112" t="s">
        <v>224</v>
      </c>
      <c r="D6" s="112" t="s">
        <v>225</v>
      </c>
      <c r="E6" s="93"/>
      <c r="F6" s="112" t="s">
        <v>224</v>
      </c>
      <c r="G6" s="112" t="s">
        <v>225</v>
      </c>
      <c r="H6" s="93"/>
      <c r="I6" s="112" t="s">
        <v>224</v>
      </c>
      <c r="J6" s="112" t="s">
        <v>225</v>
      </c>
      <c r="K6" s="93"/>
      <c r="L6" s="112" t="s">
        <v>224</v>
      </c>
      <c r="M6" s="112" t="s">
        <v>225</v>
      </c>
    </row>
    <row r="7" spans="1:13" x14ac:dyDescent="0.25">
      <c r="A7" s="115" t="s">
        <v>196</v>
      </c>
      <c r="B7" s="159"/>
      <c r="C7" s="116" t="s">
        <v>226</v>
      </c>
      <c r="D7" s="116" t="s">
        <v>227</v>
      </c>
      <c r="E7" s="160"/>
      <c r="F7" s="116" t="s">
        <v>226</v>
      </c>
      <c r="G7" s="116" t="s">
        <v>227</v>
      </c>
      <c r="H7" s="160"/>
      <c r="I7" s="116" t="s">
        <v>226</v>
      </c>
      <c r="J7" s="116" t="s">
        <v>227</v>
      </c>
      <c r="K7" s="160"/>
      <c r="L7" s="116" t="s">
        <v>226</v>
      </c>
      <c r="M7" s="116" t="s">
        <v>227</v>
      </c>
    </row>
    <row r="8" spans="1:13" x14ac:dyDescent="0.25">
      <c r="A8" s="161"/>
      <c r="C8" s="112"/>
      <c r="D8" s="162"/>
      <c r="E8" s="93"/>
      <c r="F8" s="112"/>
      <c r="G8" s="162"/>
      <c r="H8" s="93"/>
      <c r="I8" s="112"/>
      <c r="J8" s="162"/>
      <c r="K8" s="93"/>
      <c r="L8" s="112"/>
      <c r="M8" s="162"/>
    </row>
    <row r="9" spans="1:13" x14ac:dyDescent="0.25">
      <c r="A9" s="108">
        <v>1992</v>
      </c>
      <c r="B9" s="109"/>
      <c r="C9" s="163">
        <v>1843</v>
      </c>
      <c r="D9" s="163">
        <v>35752</v>
      </c>
      <c r="E9" s="164"/>
      <c r="F9" s="165">
        <v>449</v>
      </c>
      <c r="G9" s="163">
        <v>1251</v>
      </c>
      <c r="H9" s="164"/>
      <c r="I9" s="163">
        <v>1084</v>
      </c>
      <c r="J9" s="163">
        <v>10002</v>
      </c>
      <c r="K9" s="164"/>
      <c r="L9" s="165">
        <v>310</v>
      </c>
      <c r="M9" s="163">
        <v>24499</v>
      </c>
    </row>
    <row r="10" spans="1:13" x14ac:dyDescent="0.25">
      <c r="A10" s="108">
        <v>1993</v>
      </c>
      <c r="B10" s="109"/>
      <c r="C10" s="163">
        <v>1026</v>
      </c>
      <c r="D10" s="163">
        <v>4458</v>
      </c>
      <c r="E10" s="164"/>
      <c r="F10" s="165">
        <v>250</v>
      </c>
      <c r="G10" s="164">
        <v>884</v>
      </c>
      <c r="H10" s="164"/>
      <c r="I10" s="164">
        <v>641</v>
      </c>
      <c r="J10" s="163">
        <v>2203</v>
      </c>
      <c r="K10" s="164"/>
      <c r="L10" s="165">
        <v>135</v>
      </c>
      <c r="M10" s="163">
        <v>1371</v>
      </c>
    </row>
    <row r="11" spans="1:13" x14ac:dyDescent="0.25">
      <c r="A11" s="108">
        <v>1994</v>
      </c>
      <c r="B11" s="109"/>
      <c r="C11" s="163">
        <v>2133</v>
      </c>
      <c r="D11" s="163">
        <v>298463</v>
      </c>
      <c r="E11" s="164"/>
      <c r="F11" s="165">
        <v>608</v>
      </c>
      <c r="G11" s="163">
        <v>203165</v>
      </c>
      <c r="H11" s="164"/>
      <c r="I11" s="163">
        <v>1212</v>
      </c>
      <c r="J11" s="163">
        <v>79407</v>
      </c>
      <c r="K11" s="164"/>
      <c r="L11" s="165">
        <v>313</v>
      </c>
      <c r="M11" s="163">
        <v>15897</v>
      </c>
    </row>
    <row r="12" spans="1:13" x14ac:dyDescent="0.25">
      <c r="A12" s="108">
        <v>1995</v>
      </c>
      <c r="B12" s="109"/>
      <c r="C12" s="163">
        <v>1313</v>
      </c>
      <c r="D12" s="163">
        <v>5627</v>
      </c>
      <c r="E12" s="164"/>
      <c r="F12" s="165">
        <v>261</v>
      </c>
      <c r="G12" s="163">
        <v>1091</v>
      </c>
      <c r="H12" s="164"/>
      <c r="I12" s="164">
        <v>874</v>
      </c>
      <c r="J12" s="163">
        <v>3900</v>
      </c>
      <c r="K12" s="164"/>
      <c r="L12" s="165">
        <v>178</v>
      </c>
      <c r="M12" s="164">
        <v>636</v>
      </c>
    </row>
    <row r="13" spans="1:13" x14ac:dyDescent="0.25">
      <c r="A13" s="108">
        <v>1996</v>
      </c>
      <c r="B13" s="109"/>
      <c r="C13" s="163">
        <v>1150</v>
      </c>
      <c r="D13" s="163">
        <v>35239</v>
      </c>
      <c r="E13" s="164"/>
      <c r="F13" s="165">
        <v>191</v>
      </c>
      <c r="G13" s="163">
        <v>4004</v>
      </c>
      <c r="H13" s="164"/>
      <c r="I13" s="164">
        <v>811</v>
      </c>
      <c r="J13" s="163">
        <v>10885</v>
      </c>
      <c r="K13" s="164"/>
      <c r="L13" s="165">
        <v>148</v>
      </c>
      <c r="M13" s="163">
        <v>20350</v>
      </c>
    </row>
    <row r="14" spans="1:13" x14ac:dyDescent="0.25">
      <c r="A14" s="108">
        <v>1997</v>
      </c>
      <c r="B14" s="109"/>
      <c r="C14" s="164">
        <v>986</v>
      </c>
      <c r="D14" s="163">
        <v>5915</v>
      </c>
      <c r="E14" s="164"/>
      <c r="F14" s="165">
        <v>193</v>
      </c>
      <c r="G14" s="164">
        <v>582</v>
      </c>
      <c r="H14" s="164"/>
      <c r="I14" s="164">
        <v>657</v>
      </c>
      <c r="J14" s="163">
        <v>4650</v>
      </c>
      <c r="K14" s="164"/>
      <c r="L14" s="165">
        <v>136</v>
      </c>
      <c r="M14" s="164">
        <v>683</v>
      </c>
    </row>
    <row r="15" spans="1:13" x14ac:dyDescent="0.25">
      <c r="A15" s="108">
        <v>1998</v>
      </c>
      <c r="B15" s="109"/>
      <c r="C15" s="163">
        <v>1605</v>
      </c>
      <c r="D15" s="163">
        <v>54622</v>
      </c>
      <c r="E15" s="164"/>
      <c r="F15" s="165">
        <v>407</v>
      </c>
      <c r="G15" s="163">
        <v>9340</v>
      </c>
      <c r="H15" s="164"/>
      <c r="I15" s="164">
        <v>991</v>
      </c>
      <c r="J15" s="163">
        <v>23511</v>
      </c>
      <c r="K15" s="164"/>
      <c r="L15" s="165">
        <v>207</v>
      </c>
      <c r="M15" s="163">
        <v>21771</v>
      </c>
    </row>
    <row r="16" spans="1:13" x14ac:dyDescent="0.25">
      <c r="A16" s="108">
        <v>1999</v>
      </c>
      <c r="B16" s="109"/>
      <c r="C16" s="163">
        <v>1471</v>
      </c>
      <c r="D16" s="163">
        <v>19677</v>
      </c>
      <c r="E16" s="164"/>
      <c r="F16" s="165">
        <v>375</v>
      </c>
      <c r="G16" s="163">
        <v>1422</v>
      </c>
      <c r="H16" s="164"/>
      <c r="I16" s="164">
        <v>851</v>
      </c>
      <c r="J16" s="163">
        <v>6315</v>
      </c>
      <c r="K16" s="164"/>
      <c r="L16" s="165">
        <v>245</v>
      </c>
      <c r="M16" s="163">
        <v>11941</v>
      </c>
    </row>
    <row r="17" spans="1:13" x14ac:dyDescent="0.25">
      <c r="A17" s="108">
        <v>2000</v>
      </c>
      <c r="B17" s="109"/>
      <c r="C17" s="163">
        <v>1102</v>
      </c>
      <c r="D17" s="163">
        <v>252811</v>
      </c>
      <c r="E17" s="164"/>
      <c r="F17" s="165">
        <v>267</v>
      </c>
      <c r="G17" s="163">
        <v>2324</v>
      </c>
      <c r="H17" s="164"/>
      <c r="I17" s="164">
        <v>615</v>
      </c>
      <c r="J17" s="163">
        <v>17043</v>
      </c>
      <c r="K17" s="164"/>
      <c r="L17" s="165">
        <v>213</v>
      </c>
      <c r="M17" s="163">
        <v>233444</v>
      </c>
    </row>
    <row r="18" spans="1:13" x14ac:dyDescent="0.25">
      <c r="A18" s="108">
        <v>2001</v>
      </c>
      <c r="B18" s="109"/>
      <c r="C18" s="163">
        <v>1223</v>
      </c>
      <c r="D18" s="163">
        <v>204525</v>
      </c>
      <c r="E18" s="164"/>
      <c r="F18" s="165">
        <v>260</v>
      </c>
      <c r="G18" s="163">
        <v>94338</v>
      </c>
      <c r="H18" s="164"/>
      <c r="I18" s="164">
        <v>789</v>
      </c>
      <c r="J18" s="163">
        <v>17510</v>
      </c>
      <c r="K18" s="164"/>
      <c r="L18" s="165">
        <v>174</v>
      </c>
      <c r="M18" s="163">
        <v>92677</v>
      </c>
    </row>
    <row r="19" spans="1:13" x14ac:dyDescent="0.25">
      <c r="A19" s="108">
        <v>2002</v>
      </c>
      <c r="B19" s="109"/>
      <c r="C19" s="163">
        <v>1404</v>
      </c>
      <c r="D19" s="163">
        <v>72064</v>
      </c>
      <c r="E19" s="164"/>
      <c r="F19" s="165">
        <v>322</v>
      </c>
      <c r="G19" s="163">
        <v>50164</v>
      </c>
      <c r="H19" s="164"/>
      <c r="I19" s="164">
        <v>904</v>
      </c>
      <c r="J19" s="163">
        <v>10083</v>
      </c>
      <c r="K19" s="164"/>
      <c r="L19" s="165">
        <v>178</v>
      </c>
      <c r="M19" s="163">
        <v>11817</v>
      </c>
    </row>
    <row r="20" spans="1:13" x14ac:dyDescent="0.25">
      <c r="A20" s="108">
        <v>2003</v>
      </c>
      <c r="B20" s="109"/>
      <c r="C20" s="163">
        <v>1304</v>
      </c>
      <c r="D20" s="163">
        <v>137687</v>
      </c>
      <c r="E20" s="164"/>
      <c r="F20" s="165">
        <v>314</v>
      </c>
      <c r="G20" s="163">
        <v>124014</v>
      </c>
      <c r="H20" s="164"/>
      <c r="I20" s="164">
        <v>932</v>
      </c>
      <c r="J20" s="163">
        <v>12232</v>
      </c>
      <c r="K20" s="164"/>
      <c r="L20" s="165">
        <v>58</v>
      </c>
      <c r="M20" s="163">
        <v>1441</v>
      </c>
    </row>
    <row r="21" spans="1:13" x14ac:dyDescent="0.25">
      <c r="A21" s="108">
        <v>2004</v>
      </c>
      <c r="B21" s="109"/>
      <c r="C21" s="163">
        <v>1586</v>
      </c>
      <c r="D21" s="163">
        <v>80131</v>
      </c>
      <c r="E21" s="164"/>
      <c r="F21" s="165">
        <v>423</v>
      </c>
      <c r="G21" s="163">
        <v>63304</v>
      </c>
      <c r="H21" s="164"/>
      <c r="I21" s="164">
        <v>866</v>
      </c>
      <c r="J21" s="163">
        <v>6976</v>
      </c>
      <c r="K21" s="164"/>
      <c r="L21" s="165">
        <v>297</v>
      </c>
      <c r="M21" s="163">
        <v>9851</v>
      </c>
    </row>
    <row r="22" spans="1:13" x14ac:dyDescent="0.25">
      <c r="A22" s="108">
        <v>2005</v>
      </c>
      <c r="B22" s="109"/>
      <c r="C22" s="163">
        <v>913</v>
      </c>
      <c r="D22" s="163">
        <v>73538</v>
      </c>
      <c r="E22" s="164"/>
      <c r="F22" s="165">
        <v>191</v>
      </c>
      <c r="G22" s="163">
        <v>1967</v>
      </c>
      <c r="H22" s="164"/>
      <c r="I22" s="164">
        <v>645</v>
      </c>
      <c r="J22" s="163">
        <v>60280</v>
      </c>
      <c r="K22" s="164"/>
      <c r="L22" s="165">
        <v>77</v>
      </c>
      <c r="M22" s="163">
        <v>11291</v>
      </c>
    </row>
    <row r="23" spans="1:13" x14ac:dyDescent="0.25">
      <c r="A23" s="108">
        <v>2006</v>
      </c>
      <c r="B23" s="109"/>
      <c r="C23" s="163">
        <v>1568</v>
      </c>
      <c r="D23" s="163">
        <v>292573</v>
      </c>
      <c r="E23" s="164"/>
      <c r="F23" s="165">
        <v>308</v>
      </c>
      <c r="G23" s="163">
        <v>239433</v>
      </c>
      <c r="H23" s="164"/>
      <c r="I23" s="163">
        <v>1021</v>
      </c>
      <c r="J23" s="163">
        <v>48803</v>
      </c>
      <c r="K23" s="164"/>
      <c r="L23" s="165">
        <v>239</v>
      </c>
      <c r="M23" s="163">
        <v>4337</v>
      </c>
    </row>
    <row r="24" spans="1:13" x14ac:dyDescent="0.25">
      <c r="A24" s="166">
        <v>2007</v>
      </c>
      <c r="B24" s="109"/>
      <c r="C24" s="167">
        <v>1447</v>
      </c>
      <c r="D24" s="167">
        <v>88975</v>
      </c>
      <c r="E24" s="168"/>
      <c r="F24" s="169">
        <v>201</v>
      </c>
      <c r="G24" s="167">
        <v>23277</v>
      </c>
      <c r="H24" s="168"/>
      <c r="I24" s="168">
        <v>981</v>
      </c>
      <c r="J24" s="167">
        <v>23835</v>
      </c>
      <c r="K24" s="168"/>
      <c r="L24" s="169">
        <v>265</v>
      </c>
      <c r="M24" s="167">
        <v>41863</v>
      </c>
    </row>
    <row r="25" spans="1:13" x14ac:dyDescent="0.25">
      <c r="A25" s="166">
        <v>2008</v>
      </c>
      <c r="B25" s="109"/>
      <c r="C25" s="167">
        <v>1344</v>
      </c>
      <c r="D25" s="167">
        <v>69610</v>
      </c>
      <c r="E25" s="168"/>
      <c r="F25" s="169">
        <v>253</v>
      </c>
      <c r="G25" s="167">
        <v>7336</v>
      </c>
      <c r="H25" s="168"/>
      <c r="I25" s="168">
        <v>830</v>
      </c>
      <c r="J25" s="167">
        <v>32680</v>
      </c>
      <c r="K25" s="168"/>
      <c r="L25" s="169">
        <v>261</v>
      </c>
      <c r="M25" s="167">
        <v>29594</v>
      </c>
    </row>
    <row r="26" spans="1:13" x14ac:dyDescent="0.25">
      <c r="A26" s="170" t="s">
        <v>228</v>
      </c>
      <c r="B26" s="109"/>
      <c r="C26" s="167">
        <v>1828</v>
      </c>
      <c r="D26" s="167">
        <v>24053</v>
      </c>
      <c r="E26" s="171"/>
      <c r="F26" s="169">
        <v>502</v>
      </c>
      <c r="G26" s="167">
        <v>7424</v>
      </c>
      <c r="H26" s="168"/>
      <c r="I26" s="168">
        <v>1044</v>
      </c>
      <c r="J26" s="167">
        <v>13671</v>
      </c>
      <c r="K26" s="168"/>
      <c r="L26" s="169">
        <v>282</v>
      </c>
      <c r="M26" s="167">
        <v>2958</v>
      </c>
    </row>
    <row r="27" spans="1:13" x14ac:dyDescent="0.25">
      <c r="A27" s="166">
        <v>2010</v>
      </c>
      <c r="B27" s="109"/>
      <c r="C27" s="167">
        <v>877</v>
      </c>
      <c r="D27" s="167">
        <v>40942</v>
      </c>
      <c r="E27" s="171"/>
      <c r="F27" s="169">
        <v>222</v>
      </c>
      <c r="G27" s="167">
        <v>14449</v>
      </c>
      <c r="H27" s="168"/>
      <c r="I27" s="168">
        <v>559</v>
      </c>
      <c r="J27" s="167">
        <v>25440</v>
      </c>
      <c r="K27" s="168"/>
      <c r="L27" s="169">
        <v>96</v>
      </c>
      <c r="M27" s="167">
        <v>1053</v>
      </c>
    </row>
    <row r="28" spans="1:13" x14ac:dyDescent="0.25">
      <c r="A28" s="166">
        <v>2011</v>
      </c>
      <c r="B28" s="109"/>
      <c r="C28" s="172">
        <v>931</v>
      </c>
      <c r="D28" s="172">
        <v>9793</v>
      </c>
      <c r="E28" s="173"/>
      <c r="F28" s="174">
        <v>237</v>
      </c>
      <c r="G28" s="172">
        <v>658</v>
      </c>
      <c r="H28" s="175"/>
      <c r="I28" s="175">
        <v>524</v>
      </c>
      <c r="J28" s="172">
        <v>6952</v>
      </c>
      <c r="K28" s="175"/>
      <c r="L28" s="174">
        <v>170</v>
      </c>
      <c r="M28" s="172">
        <v>2183</v>
      </c>
    </row>
    <row r="29" spans="1:13" x14ac:dyDescent="0.25">
      <c r="A29" s="166">
        <v>2012</v>
      </c>
      <c r="B29" s="109"/>
      <c r="C29" s="172">
        <v>1200</v>
      </c>
      <c r="D29" s="172">
        <v>171399</v>
      </c>
      <c r="E29" s="173"/>
      <c r="F29" s="174">
        <v>330</v>
      </c>
      <c r="G29" s="172">
        <v>116929</v>
      </c>
      <c r="H29" s="175"/>
      <c r="I29" s="175">
        <v>750</v>
      </c>
      <c r="J29" s="172">
        <v>22716</v>
      </c>
      <c r="K29" s="175"/>
      <c r="L29" s="174">
        <v>120</v>
      </c>
      <c r="M29" s="172">
        <v>31754</v>
      </c>
    </row>
    <row r="30" spans="1:13" x14ac:dyDescent="0.25">
      <c r="A30" s="166">
        <v>2013</v>
      </c>
      <c r="B30" s="109"/>
      <c r="C30" s="172">
        <v>1395</v>
      </c>
      <c r="D30" s="172">
        <v>140244</v>
      </c>
      <c r="E30" s="173"/>
      <c r="F30" s="174">
        <v>305</v>
      </c>
      <c r="G30" s="172">
        <v>8046</v>
      </c>
      <c r="H30" s="175"/>
      <c r="I30" s="175">
        <v>741</v>
      </c>
      <c r="J30" s="172">
        <v>93656</v>
      </c>
      <c r="K30" s="175"/>
      <c r="L30" s="174">
        <v>349</v>
      </c>
      <c r="M30" s="172">
        <v>38542</v>
      </c>
    </row>
    <row r="31" spans="1:13" x14ac:dyDescent="0.25">
      <c r="A31" s="166">
        <v>2014</v>
      </c>
      <c r="B31" s="109"/>
      <c r="C31" s="172">
        <v>1297</v>
      </c>
      <c r="D31" s="172">
        <v>360878</v>
      </c>
      <c r="E31" s="173"/>
      <c r="F31" s="174">
        <v>276</v>
      </c>
      <c r="G31" s="172">
        <v>131980</v>
      </c>
      <c r="H31" s="175"/>
      <c r="I31" s="175">
        <v>794</v>
      </c>
      <c r="J31" s="172">
        <v>197705</v>
      </c>
      <c r="K31" s="175"/>
      <c r="L31" s="174">
        <v>227</v>
      </c>
      <c r="M31" s="172">
        <v>31193</v>
      </c>
    </row>
    <row r="32" spans="1:13" x14ac:dyDescent="0.25">
      <c r="A32" s="166">
        <v>2015</v>
      </c>
      <c r="B32" s="109"/>
      <c r="C32" s="172">
        <v>1744</v>
      </c>
      <c r="D32" s="172">
        <v>992783</v>
      </c>
      <c r="E32" s="173"/>
      <c r="F32" s="174">
        <v>399</v>
      </c>
      <c r="G32" s="172">
        <v>347007</v>
      </c>
      <c r="H32" s="175"/>
      <c r="I32" s="172">
        <v>1055</v>
      </c>
      <c r="J32" s="172">
        <v>315119</v>
      </c>
      <c r="K32" s="175"/>
      <c r="L32" s="174">
        <v>290</v>
      </c>
      <c r="M32" s="172">
        <v>330657</v>
      </c>
    </row>
    <row r="33" spans="1:14" x14ac:dyDescent="0.25">
      <c r="A33" s="166">
        <v>2016</v>
      </c>
      <c r="B33" s="109"/>
      <c r="C33" s="172">
        <v>1183</v>
      </c>
      <c r="D33" s="172">
        <v>54265</v>
      </c>
      <c r="E33" s="173"/>
      <c r="F33" s="174">
        <v>122</v>
      </c>
      <c r="G33" s="172">
        <v>2723</v>
      </c>
      <c r="H33" s="175"/>
      <c r="I33" s="175">
        <v>822</v>
      </c>
      <c r="J33" s="172">
        <v>16281</v>
      </c>
      <c r="K33" s="175"/>
      <c r="L33" s="174">
        <v>239</v>
      </c>
      <c r="M33" s="172">
        <v>35261</v>
      </c>
    </row>
    <row r="34" spans="1:14" x14ac:dyDescent="0.25">
      <c r="A34" s="166">
        <v>2017</v>
      </c>
      <c r="B34" s="109"/>
      <c r="C34" s="172">
        <v>1346</v>
      </c>
      <c r="D34" s="172">
        <v>404223</v>
      </c>
      <c r="E34" s="173"/>
      <c r="F34" s="174">
        <v>221</v>
      </c>
      <c r="G34" s="172">
        <v>261899</v>
      </c>
      <c r="H34" s="175"/>
      <c r="I34" s="175">
        <v>866</v>
      </c>
      <c r="J34" s="172">
        <v>35915</v>
      </c>
      <c r="K34" s="175"/>
      <c r="L34" s="174">
        <v>188</v>
      </c>
      <c r="M34" s="172">
        <v>9419</v>
      </c>
    </row>
    <row r="35" spans="1:14" x14ac:dyDescent="0.25">
      <c r="A35" s="166">
        <v>2018</v>
      </c>
      <c r="B35" s="109"/>
      <c r="C35" s="167">
        <v>1744</v>
      </c>
      <c r="D35" s="167">
        <v>438834</v>
      </c>
      <c r="E35" s="171"/>
      <c r="F35" s="169">
        <v>291</v>
      </c>
      <c r="G35" s="167">
        <v>140853</v>
      </c>
      <c r="H35" s="168"/>
      <c r="I35" s="167">
        <v>1125</v>
      </c>
      <c r="J35" s="167">
        <v>142368</v>
      </c>
      <c r="K35" s="168"/>
      <c r="L35" s="169">
        <v>214</v>
      </c>
      <c r="M35" s="167">
        <v>15634</v>
      </c>
    </row>
    <row r="36" spans="1:14" x14ac:dyDescent="0.25">
      <c r="A36" s="109"/>
      <c r="B36" s="109"/>
      <c r="C36" s="176"/>
      <c r="D36" s="176"/>
      <c r="E36" s="177"/>
      <c r="F36" s="178"/>
      <c r="G36" s="176"/>
      <c r="H36" s="178"/>
      <c r="I36" s="178"/>
      <c r="J36" s="176"/>
      <c r="K36" s="178"/>
      <c r="L36" s="178"/>
      <c r="M36" s="176"/>
    </row>
    <row r="37" spans="1:14" ht="15.6" x14ac:dyDescent="0.25">
      <c r="A37" s="285" t="s">
        <v>229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</row>
    <row r="38" spans="1:14" ht="15.6" x14ac:dyDescent="0.25">
      <c r="A38" s="296" t="s">
        <v>230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</row>
    <row r="39" spans="1:14" ht="15.6" x14ac:dyDescent="0.25">
      <c r="A39" s="296" t="s">
        <v>231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</row>
    <row r="40" spans="1:14" ht="15.6" x14ac:dyDescent="0.25">
      <c r="A40" s="285" t="s">
        <v>232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</row>
    <row r="41" spans="1:14" x14ac:dyDescent="0.25">
      <c r="A41" s="297" t="s">
        <v>233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</row>
    <row r="42" spans="1:14" ht="13.2" customHeight="1" x14ac:dyDescent="0.25">
      <c r="A42" s="17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14" ht="14.25" customHeight="1" x14ac:dyDescent="0.25">
      <c r="A43" s="109" t="s">
        <v>125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4" ht="12.75" customHeight="1" x14ac:dyDescent="0.25">
      <c r="A44" s="17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4" ht="14.25" customHeight="1" x14ac:dyDescent="0.25">
      <c r="A45" s="109" t="s">
        <v>234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</sheetData>
  <mergeCells count="12">
    <mergeCell ref="A37:N37"/>
    <mergeCell ref="A38:N38"/>
    <mergeCell ref="A39:N39"/>
    <mergeCell ref="A40:M40"/>
    <mergeCell ref="A41:N41"/>
    <mergeCell ref="A1:M1"/>
    <mergeCell ref="A2:M2"/>
    <mergeCell ref="A3:M3"/>
    <mergeCell ref="C5:D5"/>
    <mergeCell ref="F5:G5"/>
    <mergeCell ref="I5:J5"/>
    <mergeCell ref="L5:M5"/>
  </mergeCells>
  <printOptions horizontalCentered="1"/>
  <pageMargins left="0.5" right="0.5" top="0.5" bottom="0.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6"/>
  <sheetViews>
    <sheetView showGridLines="0" zoomScaleNormal="100" workbookViewId="0">
      <selection sqref="A1:I1"/>
    </sheetView>
  </sheetViews>
  <sheetFormatPr defaultColWidth="9.28515625" defaultRowHeight="13.2" x14ac:dyDescent="0.25"/>
  <cols>
    <col min="1" max="1" width="27.85546875" style="4" customWidth="1"/>
    <col min="2" max="9" width="15.85546875" style="4" customWidth="1"/>
    <col min="10" max="10" width="2.85546875" style="4" customWidth="1"/>
    <col min="11" max="16384" width="9.28515625" style="4"/>
  </cols>
  <sheetData>
    <row r="1" spans="1:9" x14ac:dyDescent="0.25">
      <c r="A1" s="265" t="s">
        <v>235</v>
      </c>
      <c r="B1" s="265"/>
      <c r="C1" s="265"/>
      <c r="D1" s="265"/>
      <c r="E1" s="265"/>
      <c r="F1" s="265"/>
      <c r="G1" s="265"/>
      <c r="H1" s="265"/>
      <c r="I1" s="265"/>
    </row>
    <row r="2" spans="1:9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266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5" t="s">
        <v>237</v>
      </c>
      <c r="B4" s="180">
        <v>1982</v>
      </c>
      <c r="C4" s="180">
        <v>1987</v>
      </c>
      <c r="D4" s="180">
        <v>1992</v>
      </c>
      <c r="E4" s="180">
        <v>1997</v>
      </c>
      <c r="F4" s="180">
        <v>2002</v>
      </c>
      <c r="G4" s="180">
        <v>2007</v>
      </c>
      <c r="H4" s="180">
        <v>2012</v>
      </c>
      <c r="I4" s="180">
        <v>2017</v>
      </c>
    </row>
    <row r="5" spans="1:9" x14ac:dyDescent="0.25">
      <c r="A5" s="12"/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10" t="s">
        <v>238</v>
      </c>
      <c r="B6" s="24">
        <v>16469678</v>
      </c>
      <c r="C6" s="24">
        <v>16115568</v>
      </c>
      <c r="D6" s="24">
        <v>15726007</v>
      </c>
      <c r="E6" s="36">
        <v>15778606</v>
      </c>
      <c r="F6" s="36">
        <v>15318008</v>
      </c>
      <c r="G6" s="181">
        <v>14972789</v>
      </c>
      <c r="H6" s="181">
        <v>14748107</v>
      </c>
      <c r="I6" s="182">
        <v>14679857</v>
      </c>
    </row>
    <row r="7" spans="1:9" x14ac:dyDescent="0.25">
      <c r="A7" s="10" t="s">
        <v>239</v>
      </c>
      <c r="B7" s="24"/>
      <c r="C7" s="24"/>
      <c r="D7" s="24"/>
      <c r="E7" s="36"/>
      <c r="F7" s="36"/>
      <c r="G7" s="181"/>
      <c r="H7" s="181"/>
      <c r="I7" s="182"/>
    </row>
    <row r="8" spans="1:9" x14ac:dyDescent="0.25">
      <c r="A8" s="10" t="s">
        <v>240</v>
      </c>
      <c r="B8" s="24">
        <v>30403</v>
      </c>
      <c r="C8" s="24">
        <v>27906</v>
      </c>
      <c r="D8" s="24">
        <v>25187</v>
      </c>
      <c r="E8" s="36">
        <v>43375</v>
      </c>
      <c r="F8" s="36">
        <v>36071</v>
      </c>
      <c r="G8" s="181">
        <v>44360</v>
      </c>
      <c r="H8" s="181">
        <v>48650</v>
      </c>
      <c r="I8" s="182">
        <v>54623</v>
      </c>
    </row>
    <row r="9" spans="1:9" x14ac:dyDescent="0.25">
      <c r="A9" s="10" t="s">
        <v>241</v>
      </c>
      <c r="B9" s="24">
        <v>299868</v>
      </c>
      <c r="C9" s="24">
        <v>269450</v>
      </c>
      <c r="D9" s="24">
        <v>241900</v>
      </c>
      <c r="E9" s="36">
        <v>339768</v>
      </c>
      <c r="F9" s="36">
        <v>303919</v>
      </c>
      <c r="G9" s="181">
        <v>343160</v>
      </c>
      <c r="H9" s="181">
        <v>294392</v>
      </c>
      <c r="I9" s="182">
        <v>279637</v>
      </c>
    </row>
    <row r="10" spans="1:9" x14ac:dyDescent="0.25">
      <c r="A10" s="10" t="s">
        <v>242</v>
      </c>
      <c r="B10" s="24">
        <v>759621</v>
      </c>
      <c r="C10" s="24">
        <v>705312</v>
      </c>
      <c r="D10" s="24">
        <v>636924</v>
      </c>
      <c r="E10" s="36">
        <v>736538</v>
      </c>
      <c r="F10" s="36">
        <v>694722</v>
      </c>
      <c r="G10" s="181">
        <v>714014</v>
      </c>
      <c r="H10" s="181">
        <v>630556</v>
      </c>
      <c r="I10" s="182">
        <v>532464</v>
      </c>
    </row>
    <row r="11" spans="1:9" x14ac:dyDescent="0.25">
      <c r="A11" s="10" t="s">
        <v>243</v>
      </c>
      <c r="B11" s="24">
        <v>1214168</v>
      </c>
      <c r="C11" s="24">
        <v>1133206</v>
      </c>
      <c r="D11" s="24">
        <v>1002757</v>
      </c>
      <c r="E11" s="36">
        <v>1057335</v>
      </c>
      <c r="F11" s="36">
        <v>1029428</v>
      </c>
      <c r="G11" s="181">
        <v>1039618</v>
      </c>
      <c r="H11" s="181">
        <v>921737</v>
      </c>
      <c r="I11" s="182">
        <v>780675</v>
      </c>
    </row>
    <row r="12" spans="1:9" x14ac:dyDescent="0.25">
      <c r="A12" s="10" t="s">
        <v>244</v>
      </c>
      <c r="B12" s="24">
        <v>1377913</v>
      </c>
      <c r="C12" s="24">
        <v>1313326</v>
      </c>
      <c r="D12" s="24">
        <v>1205247</v>
      </c>
      <c r="E12" s="36">
        <v>1247908</v>
      </c>
      <c r="F12" s="36">
        <v>1159943</v>
      </c>
      <c r="G12" s="181">
        <v>1206606</v>
      </c>
      <c r="H12" s="181">
        <v>1056164</v>
      </c>
      <c r="I12" s="182">
        <v>851221</v>
      </c>
    </row>
    <row r="13" spans="1:9" x14ac:dyDescent="0.25">
      <c r="A13" s="10" t="s">
        <v>245</v>
      </c>
      <c r="B13" s="24">
        <v>2177096</v>
      </c>
      <c r="C13" s="24">
        <v>2285965</v>
      </c>
      <c r="D13" s="24">
        <v>2043173</v>
      </c>
      <c r="E13" s="36">
        <v>2108349</v>
      </c>
      <c r="F13" s="36">
        <v>1910378</v>
      </c>
      <c r="G13" s="181">
        <v>1688140</v>
      </c>
      <c r="H13" s="181">
        <v>1575863</v>
      </c>
      <c r="I13" s="182">
        <v>1374960</v>
      </c>
    </row>
    <row r="14" spans="1:9" x14ac:dyDescent="0.25">
      <c r="A14" s="10" t="s">
        <v>246</v>
      </c>
      <c r="B14" s="24">
        <v>10610609</v>
      </c>
      <c r="C14" s="24">
        <v>10380403</v>
      </c>
      <c r="D14" s="24">
        <v>10570819</v>
      </c>
      <c r="E14" s="36">
        <v>10245333</v>
      </c>
      <c r="F14" s="36">
        <v>10183547</v>
      </c>
      <c r="G14" s="181">
        <v>9936891</v>
      </c>
      <c r="H14" s="181">
        <v>10220745</v>
      </c>
      <c r="I14" s="182">
        <v>10806277</v>
      </c>
    </row>
    <row r="15" spans="1:9" x14ac:dyDescent="0.25">
      <c r="A15" s="10" t="s">
        <v>247</v>
      </c>
      <c r="B15" s="24">
        <v>456</v>
      </c>
      <c r="C15" s="24">
        <v>480</v>
      </c>
      <c r="D15" s="24">
        <v>520</v>
      </c>
      <c r="E15" s="36">
        <v>393</v>
      </c>
      <c r="F15" s="36">
        <v>426</v>
      </c>
      <c r="G15" s="181">
        <v>381</v>
      </c>
      <c r="H15" s="181">
        <v>396</v>
      </c>
      <c r="I15" s="183">
        <v>410</v>
      </c>
    </row>
    <row r="16" spans="1:9" x14ac:dyDescent="0.25">
      <c r="A16" s="10" t="s">
        <v>248</v>
      </c>
      <c r="B16" s="24">
        <v>36080</v>
      </c>
      <c r="C16" s="24">
        <v>33559</v>
      </c>
      <c r="D16" s="24">
        <v>30264</v>
      </c>
      <c r="E16" s="36">
        <v>40113</v>
      </c>
      <c r="F16" s="36">
        <v>35939</v>
      </c>
      <c r="G16" s="181">
        <v>39284</v>
      </c>
      <c r="H16" s="181">
        <v>37249</v>
      </c>
      <c r="I16" s="183">
        <v>35793</v>
      </c>
    </row>
    <row r="17" spans="1:9" x14ac:dyDescent="0.25">
      <c r="A17" s="10" t="s">
        <v>239</v>
      </c>
      <c r="B17" s="24"/>
      <c r="C17" s="24"/>
      <c r="D17" s="24"/>
      <c r="E17" s="36"/>
      <c r="F17" s="36"/>
      <c r="G17" s="181"/>
      <c r="H17" s="181"/>
      <c r="I17" s="182"/>
    </row>
    <row r="18" spans="1:9" x14ac:dyDescent="0.25">
      <c r="A18" s="10" t="s">
        <v>240</v>
      </c>
      <c r="B18" s="24">
        <v>6425</v>
      </c>
      <c r="C18" s="24">
        <v>6040</v>
      </c>
      <c r="D18" s="24">
        <v>5408</v>
      </c>
      <c r="E18" s="36">
        <v>9208</v>
      </c>
      <c r="F18" s="36">
        <v>7482</v>
      </c>
      <c r="G18" s="181">
        <v>9211</v>
      </c>
      <c r="H18" s="181">
        <v>10559</v>
      </c>
      <c r="I18" s="182">
        <v>11523</v>
      </c>
    </row>
    <row r="19" spans="1:9" x14ac:dyDescent="0.25">
      <c r="A19" s="10" t="s">
        <v>241</v>
      </c>
      <c r="B19" s="24">
        <v>12717</v>
      </c>
      <c r="C19" s="24">
        <v>11362</v>
      </c>
      <c r="D19" s="24">
        <v>10115</v>
      </c>
      <c r="E19" s="36">
        <v>14791</v>
      </c>
      <c r="F19" s="36">
        <v>13187</v>
      </c>
      <c r="G19" s="181">
        <v>14790</v>
      </c>
      <c r="H19" s="181">
        <v>12980</v>
      </c>
      <c r="I19" s="182">
        <v>12323</v>
      </c>
    </row>
    <row r="20" spans="1:9" x14ac:dyDescent="0.25">
      <c r="A20" s="10" t="s">
        <v>242</v>
      </c>
      <c r="B20" s="24">
        <v>7755</v>
      </c>
      <c r="C20" s="24">
        <v>7216</v>
      </c>
      <c r="D20" s="24">
        <v>6536</v>
      </c>
      <c r="E20" s="36">
        <v>7646</v>
      </c>
      <c r="F20" s="36">
        <v>7223</v>
      </c>
      <c r="G20" s="181">
        <v>7307</v>
      </c>
      <c r="H20" s="181">
        <v>6537</v>
      </c>
      <c r="I20" s="182">
        <v>5501</v>
      </c>
    </row>
    <row r="21" spans="1:9" x14ac:dyDescent="0.25">
      <c r="A21" s="10" t="s">
        <v>243</v>
      </c>
      <c r="B21" s="24">
        <v>4038</v>
      </c>
      <c r="C21" s="24">
        <v>3796</v>
      </c>
      <c r="D21" s="24">
        <v>3336</v>
      </c>
      <c r="E21" s="36">
        <v>3536</v>
      </c>
      <c r="F21" s="36">
        <v>3439</v>
      </c>
      <c r="G21" s="181">
        <v>3479</v>
      </c>
      <c r="H21" s="181">
        <v>3071</v>
      </c>
      <c r="I21" s="183">
        <v>2623</v>
      </c>
    </row>
    <row r="22" spans="1:9" x14ac:dyDescent="0.25">
      <c r="A22" s="10" t="s">
        <v>244</v>
      </c>
      <c r="B22" s="24">
        <v>1927</v>
      </c>
      <c r="C22" s="24">
        <v>1855</v>
      </c>
      <c r="D22" s="24">
        <v>1699</v>
      </c>
      <c r="E22" s="36">
        <v>1770</v>
      </c>
      <c r="F22" s="36">
        <v>1635</v>
      </c>
      <c r="G22" s="181">
        <v>1731</v>
      </c>
      <c r="H22" s="181">
        <v>1508</v>
      </c>
      <c r="I22" s="183">
        <v>1235</v>
      </c>
    </row>
    <row r="23" spans="1:9" x14ac:dyDescent="0.25">
      <c r="A23" s="10" t="s">
        <v>245</v>
      </c>
      <c r="B23" s="24">
        <v>1548</v>
      </c>
      <c r="C23" s="24">
        <v>1626</v>
      </c>
      <c r="D23" s="24">
        <v>1461</v>
      </c>
      <c r="E23" s="36">
        <v>1502</v>
      </c>
      <c r="F23" s="36">
        <v>1364</v>
      </c>
      <c r="G23" s="181">
        <v>1218</v>
      </c>
      <c r="H23" s="181">
        <v>1123</v>
      </c>
      <c r="I23" s="182">
        <v>996</v>
      </c>
    </row>
    <row r="24" spans="1:9" x14ac:dyDescent="0.25">
      <c r="A24" s="10" t="s">
        <v>246</v>
      </c>
      <c r="B24" s="24">
        <v>1670</v>
      </c>
      <c r="C24" s="24">
        <v>1664</v>
      </c>
      <c r="D24" s="24">
        <v>1709</v>
      </c>
      <c r="E24" s="36">
        <v>1660</v>
      </c>
      <c r="F24" s="36">
        <v>1609</v>
      </c>
      <c r="G24" s="181">
        <v>1548</v>
      </c>
      <c r="H24" s="181">
        <v>1471</v>
      </c>
      <c r="I24" s="182">
        <v>1592</v>
      </c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4.25" customHeight="1" x14ac:dyDescent="0.25">
      <c r="A26" s="10" t="s">
        <v>249</v>
      </c>
      <c r="B26" s="10"/>
      <c r="C26" s="10"/>
      <c r="D26" s="10"/>
      <c r="E26" s="10"/>
      <c r="F26" s="10"/>
      <c r="G26" s="10"/>
      <c r="H26" s="10"/>
      <c r="I26" s="10"/>
    </row>
  </sheetData>
  <mergeCells count="2">
    <mergeCell ref="A1:I1"/>
    <mergeCell ref="A2:I2"/>
  </mergeCells>
  <printOptions horizontalCentered="1"/>
  <pageMargins left="0.5" right="0.5" top="0.5" bottom="0.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23"/>
  <sheetViews>
    <sheetView showGridLines="0" zoomScaleNormal="100" workbookViewId="0">
      <selection sqref="A1:G1"/>
    </sheetView>
  </sheetViews>
  <sheetFormatPr defaultColWidth="9.28515625" defaultRowHeight="13.2" x14ac:dyDescent="0.25"/>
  <cols>
    <col min="1" max="1" width="9.28515625" style="4"/>
    <col min="2" max="2" width="7.85546875" style="4" customWidth="1"/>
    <col min="3" max="5" width="20.7109375" style="4" customWidth="1"/>
    <col min="6" max="6" width="3.140625" style="4" customWidth="1"/>
    <col min="7" max="16384" width="9.28515625" style="4"/>
  </cols>
  <sheetData>
    <row r="1" spans="1:7" x14ac:dyDescent="0.25">
      <c r="A1" s="265" t="s">
        <v>250</v>
      </c>
      <c r="B1" s="265"/>
      <c r="C1" s="265"/>
      <c r="D1" s="265"/>
      <c r="E1" s="265"/>
      <c r="F1" s="265"/>
      <c r="G1" s="265"/>
    </row>
    <row r="2" spans="1:7" ht="13.2" customHeight="1" x14ac:dyDescent="0.25">
      <c r="A2" s="298" t="s">
        <v>236</v>
      </c>
      <c r="B2" s="298"/>
      <c r="C2" s="298"/>
      <c r="D2" s="298"/>
      <c r="E2" s="298"/>
      <c r="F2" s="298"/>
      <c r="G2" s="298"/>
    </row>
    <row r="3" spans="1:7" x14ac:dyDescent="0.25">
      <c r="A3" s="158"/>
      <c r="B3" s="158"/>
      <c r="C3" s="158"/>
      <c r="D3" s="158"/>
      <c r="E3" s="158"/>
      <c r="F3" s="158"/>
      <c r="G3" s="158"/>
    </row>
    <row r="4" spans="1:7" x14ac:dyDescent="0.25">
      <c r="B4" s="267" t="s">
        <v>171</v>
      </c>
      <c r="C4" s="267"/>
      <c r="D4" s="267"/>
      <c r="E4" s="267"/>
      <c r="F4" s="184"/>
    </row>
    <row r="5" spans="1:7" x14ac:dyDescent="0.25">
      <c r="B5" s="185"/>
      <c r="C5" s="10"/>
      <c r="D5" s="10"/>
      <c r="E5" s="10"/>
      <c r="F5" s="10"/>
    </row>
    <row r="6" spans="1:7" x14ac:dyDescent="0.25">
      <c r="B6" s="15" t="s">
        <v>196</v>
      </c>
      <c r="C6" s="16" t="s">
        <v>56</v>
      </c>
      <c r="D6" s="16" t="s">
        <v>251</v>
      </c>
      <c r="E6" s="16" t="s">
        <v>252</v>
      </c>
      <c r="F6" s="20"/>
    </row>
    <row r="7" spans="1:7" x14ac:dyDescent="0.25">
      <c r="B7" s="19"/>
      <c r="C7" s="20"/>
      <c r="D7" s="20"/>
      <c r="E7" s="20"/>
      <c r="F7" s="20"/>
    </row>
    <row r="8" spans="1:7" x14ac:dyDescent="0.25">
      <c r="B8" s="9">
        <v>2004</v>
      </c>
      <c r="C8" s="121">
        <v>5526110</v>
      </c>
      <c r="D8" s="121">
        <v>3847935</v>
      </c>
      <c r="E8" s="121">
        <v>1678175</v>
      </c>
      <c r="F8" s="26"/>
    </row>
    <row r="9" spans="1:7" x14ac:dyDescent="0.25">
      <c r="B9" s="9">
        <v>2005</v>
      </c>
      <c r="C9" s="121">
        <v>6052589</v>
      </c>
      <c r="D9" s="121">
        <v>4303303</v>
      </c>
      <c r="E9" s="121">
        <v>1749286</v>
      </c>
      <c r="F9" s="26"/>
    </row>
    <row r="10" spans="1:7" x14ac:dyDescent="0.25">
      <c r="B10" s="9">
        <v>2006</v>
      </c>
      <c r="C10" s="121">
        <v>6606512</v>
      </c>
      <c r="D10" s="121">
        <v>5046058</v>
      </c>
      <c r="E10" s="121">
        <v>1560454</v>
      </c>
      <c r="F10" s="26"/>
    </row>
    <row r="11" spans="1:7" x14ac:dyDescent="0.25">
      <c r="B11" s="9">
        <v>2007</v>
      </c>
      <c r="C11" s="121">
        <v>8165148</v>
      </c>
      <c r="D11" s="121">
        <v>6143771</v>
      </c>
      <c r="E11" s="121">
        <v>2021377</v>
      </c>
      <c r="F11" s="26"/>
    </row>
    <row r="12" spans="1:7" x14ac:dyDescent="0.25">
      <c r="B12" s="9">
        <v>2008</v>
      </c>
      <c r="C12" s="121">
        <v>7866728</v>
      </c>
      <c r="D12" s="121">
        <v>5821886</v>
      </c>
      <c r="E12" s="121">
        <v>2044842</v>
      </c>
      <c r="F12" s="26"/>
    </row>
    <row r="13" spans="1:7" x14ac:dyDescent="0.25">
      <c r="B13" s="9">
        <v>2009</v>
      </c>
      <c r="C13" s="121">
        <v>7257925</v>
      </c>
      <c r="D13" s="121">
        <v>5606878</v>
      </c>
      <c r="E13" s="186">
        <v>1651047</v>
      </c>
      <c r="F13" s="26"/>
    </row>
    <row r="14" spans="1:7" x14ac:dyDescent="0.25">
      <c r="B14" s="9">
        <v>2010</v>
      </c>
      <c r="C14" s="121">
        <v>7830567</v>
      </c>
      <c r="D14" s="121">
        <v>5738747</v>
      </c>
      <c r="E14" s="186">
        <v>2091820</v>
      </c>
      <c r="F14" s="26"/>
    </row>
    <row r="15" spans="1:7" x14ac:dyDescent="0.25">
      <c r="B15" s="187">
        <v>2011</v>
      </c>
      <c r="C15" s="121">
        <v>9390374</v>
      </c>
      <c r="D15" s="121">
        <v>6916358</v>
      </c>
      <c r="E15" s="186">
        <v>2474016</v>
      </c>
      <c r="F15" s="121"/>
    </row>
    <row r="16" spans="1:7" x14ac:dyDescent="0.25">
      <c r="B16" s="187">
        <v>2012</v>
      </c>
      <c r="C16" s="121">
        <v>10078830</v>
      </c>
      <c r="D16" s="121">
        <v>7563868</v>
      </c>
      <c r="E16" s="186">
        <v>2514962</v>
      </c>
      <c r="F16" s="121"/>
    </row>
    <row r="17" spans="2:6" x14ac:dyDescent="0.25">
      <c r="B17" s="187">
        <v>2013</v>
      </c>
      <c r="C17" s="121">
        <v>10113029</v>
      </c>
      <c r="D17" s="121">
        <v>7388213</v>
      </c>
      <c r="E17" s="36">
        <v>2724816</v>
      </c>
      <c r="F17" s="121"/>
    </row>
    <row r="18" spans="2:6" x14ac:dyDescent="0.25">
      <c r="B18" s="187">
        <v>2014</v>
      </c>
      <c r="C18" s="121">
        <v>10186567</v>
      </c>
      <c r="D18" s="121">
        <v>6922402</v>
      </c>
      <c r="E18" s="36">
        <v>3264165</v>
      </c>
      <c r="F18" s="121"/>
    </row>
    <row r="19" spans="2:6" x14ac:dyDescent="0.25">
      <c r="B19" s="187">
        <v>2015</v>
      </c>
      <c r="C19" s="26">
        <v>10718968</v>
      </c>
      <c r="D19" s="26">
        <v>7777224</v>
      </c>
      <c r="E19" s="26">
        <v>2941744</v>
      </c>
      <c r="F19" s="121"/>
    </row>
    <row r="20" spans="2:6" x14ac:dyDescent="0.25">
      <c r="B20" s="187">
        <v>2016</v>
      </c>
      <c r="C20" s="26">
        <v>10173897</v>
      </c>
      <c r="D20" s="26">
        <v>7691955</v>
      </c>
      <c r="E20" s="26">
        <v>2481942</v>
      </c>
      <c r="F20" s="121"/>
    </row>
    <row r="21" spans="2:6" x14ac:dyDescent="0.25">
      <c r="B21" s="187">
        <v>2017</v>
      </c>
      <c r="C21" s="26">
        <v>10562622</v>
      </c>
      <c r="D21" s="26">
        <v>8006754</v>
      </c>
      <c r="E21" s="26">
        <v>2555868</v>
      </c>
      <c r="F21" s="121"/>
    </row>
    <row r="22" spans="2:6" x14ac:dyDescent="0.25">
      <c r="B22" s="188"/>
      <c r="C22" s="189"/>
      <c r="D22" s="189"/>
      <c r="E22" s="189"/>
      <c r="F22" s="189"/>
    </row>
    <row r="23" spans="2:6" ht="14.25" customHeight="1" x14ac:dyDescent="0.25">
      <c r="B23" s="299" t="s">
        <v>253</v>
      </c>
      <c r="C23" s="299"/>
      <c r="D23" s="299"/>
      <c r="E23" s="299"/>
      <c r="F23" s="299"/>
    </row>
  </sheetData>
  <mergeCells count="4">
    <mergeCell ref="A1:G1"/>
    <mergeCell ref="A2:G2"/>
    <mergeCell ref="B4:E4"/>
    <mergeCell ref="B23:F23"/>
  </mergeCells>
  <printOptions horizontalCentered="1"/>
  <pageMargins left="0.5" right="0.5" top="0.5" bottom="0.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4"/>
  <sheetViews>
    <sheetView showGridLines="0" workbookViewId="0">
      <selection sqref="A1:I1"/>
    </sheetView>
  </sheetViews>
  <sheetFormatPr defaultColWidth="9.28515625" defaultRowHeight="13.2" x14ac:dyDescent="0.25"/>
  <cols>
    <col min="1" max="1" width="23.42578125" style="4" customWidth="1"/>
    <col min="2" max="9" width="12.85546875" style="4" customWidth="1"/>
    <col min="10" max="10" width="2.85546875" style="4" customWidth="1"/>
    <col min="11" max="16384" width="9.28515625" style="4"/>
  </cols>
  <sheetData>
    <row r="1" spans="1:9" x14ac:dyDescent="0.25">
      <c r="A1" s="265" t="s">
        <v>254</v>
      </c>
      <c r="B1" s="265"/>
      <c r="C1" s="265"/>
      <c r="D1" s="265"/>
      <c r="E1" s="265"/>
      <c r="F1" s="265"/>
      <c r="G1" s="265"/>
      <c r="H1" s="265"/>
      <c r="I1" s="265"/>
    </row>
    <row r="2" spans="1:9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300"/>
    </row>
    <row r="3" spans="1:9" x14ac:dyDescent="0.25">
      <c r="A3" s="9"/>
      <c r="B3" s="10"/>
      <c r="C3" s="10"/>
      <c r="D3" s="10"/>
      <c r="E3" s="10"/>
      <c r="F3" s="10"/>
      <c r="G3" s="10"/>
      <c r="H3" s="10"/>
    </row>
    <row r="4" spans="1:9" x14ac:dyDescent="0.25">
      <c r="A4" s="267" t="s">
        <v>171</v>
      </c>
      <c r="B4" s="267"/>
      <c r="C4" s="267"/>
      <c r="D4" s="267"/>
      <c r="E4" s="267"/>
      <c r="F4" s="267"/>
      <c r="G4" s="267"/>
      <c r="H4" s="267"/>
      <c r="I4" s="267"/>
    </row>
    <row r="5" spans="1:9" x14ac:dyDescent="0.25">
      <c r="A5" s="11"/>
      <c r="B5" s="10"/>
      <c r="C5" s="10"/>
      <c r="D5" s="10"/>
      <c r="E5" s="10"/>
      <c r="F5" s="10"/>
      <c r="G5" s="10"/>
      <c r="H5" s="10"/>
    </row>
    <row r="6" spans="1:9" ht="14.25" customHeight="1" x14ac:dyDescent="0.25">
      <c r="A6" s="190" t="s">
        <v>255</v>
      </c>
      <c r="B6" s="191">
        <v>2011</v>
      </c>
      <c r="C6" s="191">
        <v>2012</v>
      </c>
      <c r="D6" s="191">
        <v>2013</v>
      </c>
      <c r="E6" s="16">
        <v>2014</v>
      </c>
      <c r="F6" s="16">
        <v>2015</v>
      </c>
      <c r="G6" s="192">
        <v>2016</v>
      </c>
      <c r="H6" s="192">
        <v>2017</v>
      </c>
      <c r="I6" s="192">
        <v>2018</v>
      </c>
    </row>
    <row r="7" spans="1:9" x14ac:dyDescent="0.25">
      <c r="A7" s="193"/>
      <c r="B7" s="194"/>
      <c r="E7" s="195"/>
      <c r="F7" s="195"/>
    </row>
    <row r="8" spans="1:9" x14ac:dyDescent="0.25">
      <c r="A8" s="196" t="s">
        <v>256</v>
      </c>
      <c r="B8" s="197">
        <v>1122409</v>
      </c>
      <c r="C8" s="197">
        <v>1162209</v>
      </c>
      <c r="D8" s="197">
        <v>1014032</v>
      </c>
      <c r="E8" s="198">
        <v>714858</v>
      </c>
      <c r="F8" s="24">
        <v>599904</v>
      </c>
      <c r="G8" s="199">
        <v>656782</v>
      </c>
      <c r="H8" s="199">
        <v>690902</v>
      </c>
      <c r="I8" s="182">
        <v>835677</v>
      </c>
    </row>
    <row r="9" spans="1:9" x14ac:dyDescent="0.25">
      <c r="A9" s="196" t="s">
        <v>257</v>
      </c>
      <c r="B9" s="197">
        <v>771040</v>
      </c>
      <c r="C9" s="197">
        <v>700362</v>
      </c>
      <c r="D9" s="197">
        <v>792000</v>
      </c>
      <c r="E9" s="198">
        <v>771210</v>
      </c>
      <c r="F9" s="24">
        <v>772310</v>
      </c>
      <c r="G9" s="199">
        <v>813313</v>
      </c>
      <c r="H9" s="199">
        <v>686602</v>
      </c>
      <c r="I9" s="183">
        <v>788256</v>
      </c>
    </row>
    <row r="10" spans="1:9" x14ac:dyDescent="0.25">
      <c r="A10" s="196" t="s">
        <v>258</v>
      </c>
      <c r="B10" s="197">
        <v>713568</v>
      </c>
      <c r="C10" s="197">
        <v>625982</v>
      </c>
      <c r="D10" s="197">
        <v>675050</v>
      </c>
      <c r="E10" s="198">
        <v>702702</v>
      </c>
      <c r="F10" s="24">
        <v>499140</v>
      </c>
      <c r="G10" s="199">
        <v>478980</v>
      </c>
      <c r="H10" s="199">
        <v>515901</v>
      </c>
      <c r="I10" s="182">
        <v>518891</v>
      </c>
    </row>
    <row r="11" spans="1:9" x14ac:dyDescent="0.25">
      <c r="A11" s="196" t="s">
        <v>259</v>
      </c>
      <c r="B11" s="197">
        <v>157003</v>
      </c>
      <c r="C11" s="197">
        <v>144043</v>
      </c>
      <c r="D11" s="197">
        <v>184938</v>
      </c>
      <c r="E11" s="198">
        <v>208362</v>
      </c>
      <c r="F11" s="24">
        <v>280025</v>
      </c>
      <c r="G11" s="199">
        <v>382208</v>
      </c>
      <c r="H11" s="200">
        <v>458686</v>
      </c>
      <c r="I11" s="182">
        <v>427502</v>
      </c>
    </row>
    <row r="12" spans="1:9" x14ac:dyDescent="0.25">
      <c r="A12" s="196" t="s">
        <v>260</v>
      </c>
      <c r="B12" s="28">
        <v>65542</v>
      </c>
      <c r="C12" s="197">
        <v>92130</v>
      </c>
      <c r="D12" s="197">
        <v>71662</v>
      </c>
      <c r="E12" s="198">
        <v>60944</v>
      </c>
      <c r="F12" s="24">
        <v>46353</v>
      </c>
      <c r="G12" s="201">
        <v>82613</v>
      </c>
      <c r="H12" s="201">
        <v>84419</v>
      </c>
      <c r="I12" s="202">
        <v>87554</v>
      </c>
    </row>
    <row r="13" spans="1:9" x14ac:dyDescent="0.25">
      <c r="A13" s="196" t="s">
        <v>261</v>
      </c>
      <c r="B13" s="197">
        <v>174938</v>
      </c>
      <c r="C13" s="197">
        <v>165410</v>
      </c>
      <c r="D13" s="197">
        <v>119422</v>
      </c>
      <c r="E13" s="198">
        <v>115885</v>
      </c>
      <c r="F13" s="24">
        <v>69338</v>
      </c>
      <c r="G13" s="201">
        <v>94082</v>
      </c>
      <c r="H13" s="201">
        <v>72900</v>
      </c>
      <c r="I13" s="202">
        <v>76670</v>
      </c>
    </row>
    <row r="14" spans="1:9" x14ac:dyDescent="0.25">
      <c r="A14" s="196" t="s">
        <v>262</v>
      </c>
      <c r="B14" s="197">
        <v>33269</v>
      </c>
      <c r="C14" s="197">
        <v>34777</v>
      </c>
      <c r="D14" s="197">
        <v>39402</v>
      </c>
      <c r="E14" s="198">
        <v>36411</v>
      </c>
      <c r="F14" s="24">
        <v>37216</v>
      </c>
      <c r="G14" s="201">
        <v>39675</v>
      </c>
      <c r="H14" s="201">
        <v>32832</v>
      </c>
      <c r="I14" s="202">
        <v>29229</v>
      </c>
    </row>
    <row r="15" spans="1:9" x14ac:dyDescent="0.25">
      <c r="A15" s="196" t="s">
        <v>263</v>
      </c>
      <c r="B15" s="197">
        <v>33946</v>
      </c>
      <c r="C15" s="197">
        <v>34050</v>
      </c>
      <c r="D15" s="197">
        <v>45430</v>
      </c>
      <c r="E15" s="198">
        <v>31500</v>
      </c>
      <c r="F15" s="24">
        <v>30646</v>
      </c>
      <c r="G15" s="201">
        <v>31119</v>
      </c>
      <c r="H15" s="201">
        <v>23760</v>
      </c>
      <c r="I15" s="202">
        <v>25608</v>
      </c>
    </row>
    <row r="16" spans="1:9" x14ac:dyDescent="0.25">
      <c r="A16" s="196" t="s">
        <v>264</v>
      </c>
      <c r="B16" s="197">
        <v>41274</v>
      </c>
      <c r="C16" s="197">
        <v>68710</v>
      </c>
      <c r="D16" s="197">
        <v>57845</v>
      </c>
      <c r="E16" s="198">
        <v>22302</v>
      </c>
      <c r="F16" s="24">
        <v>16682</v>
      </c>
      <c r="G16" s="201">
        <v>20695</v>
      </c>
      <c r="H16" s="201">
        <v>13920</v>
      </c>
      <c r="I16" s="202">
        <v>19564</v>
      </c>
    </row>
    <row r="17" spans="1:9" x14ac:dyDescent="0.25">
      <c r="A17" s="196" t="s">
        <v>265</v>
      </c>
      <c r="B17" s="197">
        <v>26376</v>
      </c>
      <c r="C17" s="197">
        <v>22984</v>
      </c>
      <c r="D17" s="197">
        <v>23529</v>
      </c>
      <c r="E17" s="198">
        <v>17600</v>
      </c>
      <c r="F17" s="24">
        <v>17277</v>
      </c>
      <c r="G17" s="201">
        <v>26662</v>
      </c>
      <c r="H17" s="201">
        <v>18728</v>
      </c>
      <c r="I17" s="202">
        <v>18337</v>
      </c>
    </row>
    <row r="18" spans="1:9" x14ac:dyDescent="0.25">
      <c r="A18" s="196" t="s">
        <v>266</v>
      </c>
      <c r="B18" s="197">
        <v>21760</v>
      </c>
      <c r="C18" s="197">
        <v>24739</v>
      </c>
      <c r="D18" s="197">
        <v>24739</v>
      </c>
      <c r="E18" s="198">
        <v>25749</v>
      </c>
      <c r="F18" s="24">
        <v>20563</v>
      </c>
      <c r="G18" s="201">
        <v>26273</v>
      </c>
      <c r="H18" s="201">
        <v>15840</v>
      </c>
      <c r="I18" s="202">
        <v>14663</v>
      </c>
    </row>
    <row r="19" spans="1:9" x14ac:dyDescent="0.25">
      <c r="A19" s="196" t="s">
        <v>267</v>
      </c>
      <c r="B19" s="28">
        <v>558</v>
      </c>
      <c r="C19" s="197">
        <v>1722</v>
      </c>
      <c r="D19" s="197">
        <v>1360</v>
      </c>
      <c r="E19" s="198">
        <v>893</v>
      </c>
      <c r="F19" s="24">
        <v>680</v>
      </c>
      <c r="G19" s="201">
        <v>756</v>
      </c>
      <c r="H19" s="201">
        <v>380</v>
      </c>
      <c r="I19" s="202">
        <v>423</v>
      </c>
    </row>
    <row r="20" spans="1:9" x14ac:dyDescent="0.25">
      <c r="A20" s="196"/>
      <c r="B20" s="28"/>
      <c r="C20" s="28"/>
      <c r="D20" s="26"/>
      <c r="E20" s="26"/>
      <c r="F20" s="28"/>
      <c r="G20" s="28"/>
      <c r="H20" s="28"/>
      <c r="I20" s="26"/>
    </row>
    <row r="21" spans="1:9" x14ac:dyDescent="0.25">
      <c r="A21" s="301" t="s">
        <v>268</v>
      </c>
      <c r="B21" s="301"/>
      <c r="C21" s="301"/>
      <c r="D21" s="301"/>
      <c r="E21" s="301"/>
      <c r="F21" s="301"/>
      <c r="G21" s="301"/>
      <c r="H21" s="301"/>
      <c r="I21" s="301"/>
    </row>
    <row r="22" spans="1:9" x14ac:dyDescent="0.25">
      <c r="A22" s="301" t="s">
        <v>269</v>
      </c>
      <c r="B22" s="301"/>
      <c r="C22" s="301"/>
      <c r="D22" s="301"/>
      <c r="E22" s="301"/>
      <c r="F22" s="301"/>
      <c r="G22" s="301"/>
      <c r="H22" s="301"/>
      <c r="I22" s="301"/>
    </row>
    <row r="23" spans="1:9" x14ac:dyDescent="0.25">
      <c r="A23" s="196"/>
      <c r="B23" s="196"/>
      <c r="C23" s="196"/>
      <c r="D23" s="196"/>
      <c r="E23" s="196"/>
      <c r="F23" s="196"/>
      <c r="G23" s="196"/>
      <c r="H23" s="196"/>
      <c r="I23" s="196"/>
    </row>
    <row r="24" spans="1:9" ht="14.25" customHeight="1" x14ac:dyDescent="0.25">
      <c r="A24" s="203" t="s">
        <v>270</v>
      </c>
      <c r="B24" s="10"/>
      <c r="C24" s="10"/>
      <c r="D24" s="10"/>
      <c r="E24" s="10"/>
      <c r="F24" s="10"/>
      <c r="G24" s="10"/>
      <c r="H24" s="10"/>
    </row>
  </sheetData>
  <mergeCells count="5">
    <mergeCell ref="A1:I1"/>
    <mergeCell ref="A2:I2"/>
    <mergeCell ref="A4:I4"/>
    <mergeCell ref="A21:I21"/>
    <mergeCell ref="A22:I22"/>
  </mergeCells>
  <printOptions horizontalCentered="1"/>
  <pageMargins left="0.5" right="0.5" top="0.5" bottom="0.5" header="0.3" footer="0.3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4"/>
  <sheetViews>
    <sheetView showGridLines="0" workbookViewId="0">
      <selection sqref="A1:I1"/>
    </sheetView>
  </sheetViews>
  <sheetFormatPr defaultColWidth="9.28515625" defaultRowHeight="13.2" x14ac:dyDescent="0.25"/>
  <cols>
    <col min="1" max="1" width="28.85546875" style="4" customWidth="1"/>
    <col min="2" max="9" width="12.85546875" style="4" customWidth="1"/>
    <col min="10" max="10" width="2.85546875" style="4" customWidth="1"/>
    <col min="11" max="16384" width="9.28515625" style="4"/>
  </cols>
  <sheetData>
    <row r="1" spans="1:9" x14ac:dyDescent="0.25">
      <c r="A1" s="265" t="s">
        <v>271</v>
      </c>
      <c r="B1" s="265"/>
      <c r="C1" s="265"/>
      <c r="D1" s="265"/>
      <c r="E1" s="265"/>
      <c r="F1" s="265"/>
      <c r="G1" s="265"/>
      <c r="H1" s="265"/>
      <c r="I1" s="265"/>
    </row>
    <row r="2" spans="1:9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266"/>
    </row>
    <row r="3" spans="1:9" x14ac:dyDescent="0.25">
      <c r="A3" s="9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267" t="s">
        <v>171</v>
      </c>
      <c r="B4" s="267"/>
      <c r="C4" s="267"/>
      <c r="D4" s="267"/>
      <c r="E4" s="267"/>
      <c r="F4" s="267"/>
      <c r="G4" s="267"/>
      <c r="H4" s="267"/>
      <c r="I4" s="267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90" t="s">
        <v>255</v>
      </c>
      <c r="B6" s="16">
        <v>2011</v>
      </c>
      <c r="C6" s="16">
        <v>2012</v>
      </c>
      <c r="D6" s="16">
        <v>2013</v>
      </c>
      <c r="E6" s="16">
        <v>2014</v>
      </c>
      <c r="F6" s="16">
        <v>2015</v>
      </c>
      <c r="G6" s="16">
        <v>2016</v>
      </c>
      <c r="H6" s="16">
        <v>2017</v>
      </c>
      <c r="I6" s="16">
        <v>2018</v>
      </c>
    </row>
    <row r="7" spans="1:9" x14ac:dyDescent="0.25">
      <c r="A7" s="204"/>
    </row>
    <row r="8" spans="1:9" ht="12.75" customHeight="1" x14ac:dyDescent="0.25">
      <c r="A8" s="205" t="s">
        <v>272</v>
      </c>
      <c r="B8" s="197">
        <v>17556</v>
      </c>
      <c r="C8" s="197">
        <v>36475</v>
      </c>
      <c r="D8" s="197">
        <v>24660</v>
      </c>
      <c r="E8" s="197">
        <v>27680</v>
      </c>
      <c r="F8" s="24">
        <v>34808</v>
      </c>
      <c r="G8" s="206" t="s">
        <v>64</v>
      </c>
      <c r="H8" s="206" t="s">
        <v>64</v>
      </c>
      <c r="I8" s="206" t="s">
        <v>64</v>
      </c>
    </row>
    <row r="9" spans="1:9" ht="12.75" customHeight="1" x14ac:dyDescent="0.25">
      <c r="A9" s="205" t="s">
        <v>273</v>
      </c>
      <c r="B9" s="197">
        <v>104130</v>
      </c>
      <c r="C9" s="197">
        <v>147619</v>
      </c>
      <c r="D9" s="197">
        <v>140940</v>
      </c>
      <c r="E9" s="197">
        <v>106444</v>
      </c>
      <c r="F9" s="24">
        <v>177698</v>
      </c>
      <c r="G9" s="206" t="s">
        <v>64</v>
      </c>
      <c r="H9" s="206" t="s">
        <v>64</v>
      </c>
      <c r="I9" s="206" t="s">
        <v>64</v>
      </c>
    </row>
    <row r="10" spans="1:9" ht="12.75" customHeight="1" x14ac:dyDescent="0.25">
      <c r="A10" s="207" t="s">
        <v>274</v>
      </c>
      <c r="B10" s="206" t="s">
        <v>64</v>
      </c>
      <c r="C10" s="206" t="s">
        <v>64</v>
      </c>
      <c r="D10" s="206" t="s">
        <v>64</v>
      </c>
      <c r="E10" s="206" t="s">
        <v>64</v>
      </c>
      <c r="F10" s="182">
        <v>212506</v>
      </c>
      <c r="G10" s="182">
        <v>230564</v>
      </c>
      <c r="H10" s="182">
        <v>161495</v>
      </c>
      <c r="I10" s="182">
        <v>177767</v>
      </c>
    </row>
    <row r="11" spans="1:9" ht="12.75" customHeight="1" x14ac:dyDescent="0.25">
      <c r="A11" s="205" t="s">
        <v>275</v>
      </c>
      <c r="B11" s="197">
        <v>85212</v>
      </c>
      <c r="C11" s="197">
        <v>96946</v>
      </c>
      <c r="D11" s="197">
        <v>77915</v>
      </c>
      <c r="E11" s="197">
        <v>74693</v>
      </c>
      <c r="F11" s="24">
        <v>76306</v>
      </c>
      <c r="G11" s="197">
        <v>77760</v>
      </c>
      <c r="H11" s="182">
        <v>66084</v>
      </c>
      <c r="I11" s="182">
        <v>64452</v>
      </c>
    </row>
    <row r="12" spans="1:9" ht="12.75" customHeight="1" x14ac:dyDescent="0.25">
      <c r="A12" s="205" t="s">
        <v>276</v>
      </c>
      <c r="B12" s="197">
        <v>78474</v>
      </c>
      <c r="C12" s="197">
        <v>58311</v>
      </c>
      <c r="D12" s="197">
        <v>70596</v>
      </c>
      <c r="E12" s="197">
        <v>49059</v>
      </c>
      <c r="F12" s="24">
        <v>21678</v>
      </c>
      <c r="G12" s="182">
        <v>10931</v>
      </c>
      <c r="H12" s="182">
        <v>28688</v>
      </c>
      <c r="I12" s="182">
        <v>19628</v>
      </c>
    </row>
    <row r="13" spans="1:9" ht="14.25" customHeight="1" x14ac:dyDescent="0.25">
      <c r="A13" s="205" t="s">
        <v>277</v>
      </c>
      <c r="B13" s="197">
        <v>17358</v>
      </c>
      <c r="C13" s="197">
        <v>18180</v>
      </c>
      <c r="D13" s="197">
        <v>17872</v>
      </c>
      <c r="E13" s="197">
        <v>13721</v>
      </c>
      <c r="F13" s="24">
        <v>15584</v>
      </c>
      <c r="G13" s="182">
        <v>24102</v>
      </c>
      <c r="H13" s="182">
        <v>26832</v>
      </c>
      <c r="I13" s="183">
        <v>26195</v>
      </c>
    </row>
    <row r="14" spans="1:9" ht="12.75" customHeight="1" x14ac:dyDescent="0.25">
      <c r="A14" s="205" t="s">
        <v>278</v>
      </c>
      <c r="B14" s="197">
        <v>24116</v>
      </c>
      <c r="C14" s="197">
        <v>35250</v>
      </c>
      <c r="D14" s="197">
        <v>35131</v>
      </c>
      <c r="E14" s="197">
        <v>29433</v>
      </c>
      <c r="F14" s="24">
        <v>38580</v>
      </c>
      <c r="G14" s="208" t="s">
        <v>279</v>
      </c>
      <c r="H14" s="208" t="s">
        <v>279</v>
      </c>
      <c r="I14" s="208" t="s">
        <v>279</v>
      </c>
    </row>
    <row r="15" spans="1:9" ht="12.75" customHeight="1" x14ac:dyDescent="0.25">
      <c r="A15" s="207" t="s">
        <v>280</v>
      </c>
      <c r="B15" s="206" t="s">
        <v>64</v>
      </c>
      <c r="C15" s="206" t="s">
        <v>64</v>
      </c>
      <c r="D15" s="206" t="s">
        <v>64</v>
      </c>
      <c r="E15" s="206" t="s">
        <v>64</v>
      </c>
      <c r="F15" s="206" t="s">
        <v>64</v>
      </c>
      <c r="G15" s="182">
        <v>27593</v>
      </c>
      <c r="H15" s="182">
        <v>28772</v>
      </c>
      <c r="I15" s="182">
        <v>22766</v>
      </c>
    </row>
    <row r="16" spans="1:9" ht="12.75" customHeight="1" x14ac:dyDescent="0.25">
      <c r="A16" s="205" t="s">
        <v>281</v>
      </c>
      <c r="B16" s="197">
        <v>10380</v>
      </c>
      <c r="C16" s="197">
        <v>7975</v>
      </c>
      <c r="D16" s="197">
        <v>13279</v>
      </c>
      <c r="E16" s="209" t="s">
        <v>282</v>
      </c>
      <c r="F16" s="210" t="s">
        <v>282</v>
      </c>
      <c r="G16" s="209" t="s">
        <v>282</v>
      </c>
      <c r="H16" s="209" t="s">
        <v>282</v>
      </c>
      <c r="I16" s="210" t="s">
        <v>282</v>
      </c>
    </row>
    <row r="17" spans="1:9" ht="12.75" customHeight="1" x14ac:dyDescent="0.25">
      <c r="A17" s="207" t="s">
        <v>283</v>
      </c>
      <c r="B17" s="206" t="s">
        <v>64</v>
      </c>
      <c r="C17" s="206" t="s">
        <v>64</v>
      </c>
      <c r="D17" s="206" t="s">
        <v>64</v>
      </c>
      <c r="E17" s="206" t="s">
        <v>64</v>
      </c>
      <c r="F17" s="206" t="s">
        <v>64</v>
      </c>
      <c r="G17" s="182">
        <v>34528</v>
      </c>
      <c r="H17" s="182">
        <v>31966</v>
      </c>
      <c r="I17" s="182">
        <v>19982</v>
      </c>
    </row>
    <row r="18" spans="1:9" x14ac:dyDescent="0.25">
      <c r="A18" s="10"/>
      <c r="B18" s="28"/>
      <c r="C18" s="28"/>
      <c r="D18" s="28"/>
      <c r="E18" s="28"/>
      <c r="F18" s="28"/>
      <c r="G18" s="28"/>
      <c r="H18" s="28"/>
      <c r="I18" s="28"/>
    </row>
    <row r="19" spans="1:9" ht="15.6" x14ac:dyDescent="0.25">
      <c r="A19" s="302" t="s">
        <v>284</v>
      </c>
      <c r="B19" s="302"/>
      <c r="C19" s="302"/>
      <c r="D19" s="302"/>
      <c r="E19" s="302"/>
      <c r="F19" s="302"/>
      <c r="G19" s="302"/>
      <c r="H19" s="302"/>
      <c r="I19" s="302"/>
    </row>
    <row r="20" spans="1:9" ht="13.2" customHeight="1" x14ac:dyDescent="0.25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9" ht="13.2" customHeight="1" x14ac:dyDescent="0.25">
      <c r="A21" s="299" t="s">
        <v>285</v>
      </c>
      <c r="B21" s="302"/>
      <c r="C21" s="302"/>
      <c r="D21" s="302"/>
      <c r="E21" s="302"/>
      <c r="F21" s="302"/>
      <c r="G21" s="302"/>
      <c r="H21" s="302"/>
      <c r="I21" s="302"/>
    </row>
    <row r="22" spans="1:9" ht="13.2" customHeight="1" x14ac:dyDescent="0.25">
      <c r="A22" s="212" t="s">
        <v>216</v>
      </c>
      <c r="B22" s="211"/>
      <c r="C22" s="211"/>
      <c r="D22" s="211"/>
      <c r="E22" s="211"/>
      <c r="F22" s="211"/>
      <c r="G22" s="211"/>
      <c r="H22" s="211"/>
      <c r="I22" s="211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203" t="s">
        <v>286</v>
      </c>
      <c r="B24" s="10"/>
      <c r="C24" s="10"/>
      <c r="D24" s="10"/>
      <c r="E24" s="10"/>
      <c r="F24" s="10"/>
      <c r="G24" s="10"/>
      <c r="H24" s="10"/>
      <c r="I24" s="10"/>
    </row>
  </sheetData>
  <mergeCells count="5">
    <mergeCell ref="A1:I1"/>
    <mergeCell ref="A2:I2"/>
    <mergeCell ref="A4:I4"/>
    <mergeCell ref="A19:I19"/>
    <mergeCell ref="A21:I21"/>
  </mergeCells>
  <printOptions horizontalCentered="1"/>
  <pageMargins left="0.5" right="0.5" top="0.5" bottom="0.5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9"/>
  <sheetViews>
    <sheetView showGridLines="0" workbookViewId="0">
      <selection sqref="A1:I1"/>
    </sheetView>
  </sheetViews>
  <sheetFormatPr defaultColWidth="9.28515625" defaultRowHeight="13.2" x14ac:dyDescent="0.25"/>
  <cols>
    <col min="1" max="1" width="20.85546875" style="4" customWidth="1"/>
    <col min="2" max="9" width="15.85546875" style="4" customWidth="1"/>
    <col min="10" max="10" width="2.85546875" style="4" customWidth="1"/>
    <col min="11" max="16384" width="9.28515625" style="4"/>
  </cols>
  <sheetData>
    <row r="1" spans="1:9" x14ac:dyDescent="0.25">
      <c r="A1" s="265" t="s">
        <v>287</v>
      </c>
      <c r="B1" s="265"/>
      <c r="C1" s="265"/>
      <c r="D1" s="265"/>
      <c r="E1" s="265"/>
      <c r="F1" s="265"/>
      <c r="G1" s="265"/>
      <c r="H1" s="265"/>
      <c r="I1" s="265"/>
    </row>
    <row r="2" spans="1:9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266"/>
    </row>
    <row r="3" spans="1:9" x14ac:dyDescent="0.25">
      <c r="A3" s="212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267" t="s">
        <v>171</v>
      </c>
      <c r="B4" s="267"/>
      <c r="C4" s="267"/>
      <c r="D4" s="267"/>
      <c r="E4" s="267"/>
      <c r="F4" s="267"/>
      <c r="G4" s="267"/>
      <c r="H4" s="267"/>
      <c r="I4" s="267"/>
    </row>
    <row r="5" spans="1:9" x14ac:dyDescent="0.25">
      <c r="A5" s="11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5" t="s">
        <v>288</v>
      </c>
      <c r="B6" s="180">
        <v>2011</v>
      </c>
      <c r="C6" s="180">
        <v>2012</v>
      </c>
      <c r="D6" s="180">
        <v>2013</v>
      </c>
      <c r="E6" s="180">
        <v>2014</v>
      </c>
      <c r="F6" s="180">
        <v>2015</v>
      </c>
      <c r="G6" s="180">
        <v>2016</v>
      </c>
      <c r="H6" s="180">
        <v>2017</v>
      </c>
      <c r="I6" s="180">
        <v>2018</v>
      </c>
    </row>
    <row r="7" spans="1:9" x14ac:dyDescent="0.25">
      <c r="A7" s="19"/>
      <c r="B7" s="139"/>
      <c r="C7" s="139"/>
      <c r="D7" s="139"/>
      <c r="E7" s="139"/>
      <c r="F7" s="139"/>
      <c r="G7" s="139"/>
      <c r="H7" s="139"/>
      <c r="I7" s="139"/>
    </row>
    <row r="8" spans="1:9" x14ac:dyDescent="0.25">
      <c r="A8" s="196" t="s">
        <v>289</v>
      </c>
      <c r="B8" s="197">
        <v>1932260</v>
      </c>
      <c r="C8" s="197">
        <v>2482350</v>
      </c>
      <c r="D8" s="197">
        <v>2133995</v>
      </c>
      <c r="E8" s="198">
        <v>1896218</v>
      </c>
      <c r="F8" s="198">
        <v>2319210</v>
      </c>
      <c r="G8" s="182">
        <v>2350703</v>
      </c>
      <c r="H8" s="182">
        <v>2430353</v>
      </c>
      <c r="I8" s="182">
        <v>2185875</v>
      </c>
    </row>
    <row r="9" spans="1:9" x14ac:dyDescent="0.25">
      <c r="A9" s="196" t="s">
        <v>290</v>
      </c>
      <c r="B9" s="197">
        <v>526986</v>
      </c>
      <c r="C9" s="197">
        <v>491148</v>
      </c>
      <c r="D9" s="197">
        <v>379034</v>
      </c>
      <c r="E9" s="198">
        <v>502370</v>
      </c>
      <c r="F9" s="198">
        <v>436918</v>
      </c>
      <c r="G9" s="182">
        <v>491111</v>
      </c>
      <c r="H9" s="182">
        <v>474579</v>
      </c>
      <c r="I9" s="182">
        <v>426470</v>
      </c>
    </row>
    <row r="10" spans="1:9" x14ac:dyDescent="0.25">
      <c r="A10" s="196" t="s">
        <v>291</v>
      </c>
      <c r="B10" s="197">
        <v>185568</v>
      </c>
      <c r="C10" s="197">
        <v>249088</v>
      </c>
      <c r="D10" s="197">
        <v>277508</v>
      </c>
      <c r="E10" s="198">
        <v>301845</v>
      </c>
      <c r="F10" s="198">
        <v>288777</v>
      </c>
      <c r="G10" s="182">
        <v>360060</v>
      </c>
      <c r="H10" s="182">
        <v>318890</v>
      </c>
      <c r="I10" s="182">
        <v>360910</v>
      </c>
    </row>
    <row r="11" spans="1:9" x14ac:dyDescent="0.25">
      <c r="A11" s="196" t="s">
        <v>292</v>
      </c>
      <c r="B11" s="197">
        <v>115002</v>
      </c>
      <c r="C11" s="197">
        <v>131210</v>
      </c>
      <c r="D11" s="197">
        <v>144945</v>
      </c>
      <c r="E11" s="198">
        <v>150885</v>
      </c>
      <c r="F11" s="198">
        <v>145880</v>
      </c>
      <c r="G11" s="182">
        <v>150475</v>
      </c>
      <c r="H11" s="182">
        <v>142178</v>
      </c>
      <c r="I11" s="210" t="s">
        <v>64</v>
      </c>
    </row>
    <row r="12" spans="1:9" x14ac:dyDescent="0.25">
      <c r="A12" s="196" t="s">
        <v>293</v>
      </c>
      <c r="B12" s="197">
        <v>66074</v>
      </c>
      <c r="C12" s="197">
        <v>74524</v>
      </c>
      <c r="D12" s="197">
        <v>80447</v>
      </c>
      <c r="E12" s="198">
        <v>92987</v>
      </c>
      <c r="F12" s="198">
        <v>93870</v>
      </c>
      <c r="G12" s="182">
        <v>85353</v>
      </c>
      <c r="H12" s="182">
        <v>104284</v>
      </c>
      <c r="I12" s="210" t="s">
        <v>64</v>
      </c>
    </row>
    <row r="13" spans="1:9" x14ac:dyDescent="0.25">
      <c r="A13" s="196" t="s">
        <v>294</v>
      </c>
      <c r="B13" s="197">
        <v>7132</v>
      </c>
      <c r="C13" s="197">
        <v>8371</v>
      </c>
      <c r="D13" s="197">
        <v>7767</v>
      </c>
      <c r="E13" s="198">
        <v>9721</v>
      </c>
      <c r="F13" s="210" t="s">
        <v>279</v>
      </c>
      <c r="G13" s="182">
        <v>8473</v>
      </c>
      <c r="H13" s="182">
        <v>9686</v>
      </c>
      <c r="I13" s="182">
        <v>10410</v>
      </c>
    </row>
    <row r="14" spans="1:9" x14ac:dyDescent="0.25">
      <c r="A14" s="196" t="s">
        <v>295</v>
      </c>
      <c r="B14" s="197">
        <v>7809</v>
      </c>
      <c r="C14" s="197">
        <v>8153</v>
      </c>
      <c r="D14" s="197">
        <v>9937</v>
      </c>
      <c r="E14" s="198">
        <v>10855</v>
      </c>
      <c r="F14" s="198">
        <v>13644</v>
      </c>
      <c r="G14" s="182">
        <v>13567</v>
      </c>
      <c r="H14" s="182">
        <v>12232</v>
      </c>
      <c r="I14" s="182">
        <v>9099</v>
      </c>
    </row>
    <row r="15" spans="1:9" x14ac:dyDescent="0.25">
      <c r="A15" s="196" t="s">
        <v>296</v>
      </c>
      <c r="B15" s="197">
        <v>6521</v>
      </c>
      <c r="C15" s="197">
        <v>8000</v>
      </c>
      <c r="D15" s="197">
        <v>6164</v>
      </c>
      <c r="E15" s="198">
        <v>7290</v>
      </c>
      <c r="F15" s="198">
        <v>11000</v>
      </c>
      <c r="G15" s="182">
        <v>9536</v>
      </c>
      <c r="H15" s="182">
        <v>5030</v>
      </c>
      <c r="I15" s="213" t="s">
        <v>297</v>
      </c>
    </row>
    <row r="16" spans="1:9" x14ac:dyDescent="0.25">
      <c r="A16" s="196" t="s">
        <v>298</v>
      </c>
      <c r="B16" s="197">
        <v>3533</v>
      </c>
      <c r="C16" s="197">
        <v>5046</v>
      </c>
      <c r="D16" s="197">
        <v>8173</v>
      </c>
      <c r="E16" s="198">
        <v>10215</v>
      </c>
      <c r="F16" s="198">
        <v>8068</v>
      </c>
      <c r="G16" s="182">
        <v>11047</v>
      </c>
      <c r="H16" s="182">
        <v>9918</v>
      </c>
      <c r="I16" s="210" t="s">
        <v>64</v>
      </c>
    </row>
    <row r="17" spans="1:9" x14ac:dyDescent="0.25">
      <c r="A17" s="196" t="s">
        <v>299</v>
      </c>
      <c r="B17" s="197">
        <v>1051</v>
      </c>
      <c r="C17" s="197">
        <v>1427</v>
      </c>
      <c r="D17" s="197">
        <v>1124</v>
      </c>
      <c r="E17" s="198">
        <v>1760</v>
      </c>
      <c r="F17" s="198">
        <v>1802</v>
      </c>
      <c r="G17" s="206" t="s">
        <v>64</v>
      </c>
      <c r="H17" s="210" t="s">
        <v>64</v>
      </c>
      <c r="I17" s="210" t="s">
        <v>64</v>
      </c>
    </row>
    <row r="18" spans="1:9" x14ac:dyDescent="0.25">
      <c r="A18" s="214"/>
      <c r="B18" s="24"/>
      <c r="C18" s="24"/>
      <c r="D18" s="24"/>
      <c r="E18" s="24"/>
      <c r="F18" s="24"/>
      <c r="G18" s="24"/>
      <c r="H18" s="24"/>
      <c r="I18" s="24"/>
    </row>
    <row r="19" spans="1:9" x14ac:dyDescent="0.25">
      <c r="A19" s="196" t="s">
        <v>300</v>
      </c>
      <c r="B19" s="197">
        <v>122000</v>
      </c>
      <c r="C19" s="197">
        <v>85400</v>
      </c>
      <c r="D19" s="197">
        <v>71556</v>
      </c>
      <c r="E19" s="198">
        <v>117224</v>
      </c>
      <c r="F19" s="198">
        <v>146847</v>
      </c>
      <c r="G19" s="182">
        <v>94008</v>
      </c>
      <c r="H19" s="182">
        <v>114882</v>
      </c>
      <c r="I19" s="182">
        <v>139177</v>
      </c>
    </row>
    <row r="20" spans="1:9" x14ac:dyDescent="0.25">
      <c r="A20" s="196" t="s">
        <v>301</v>
      </c>
      <c r="B20" s="197">
        <v>44336</v>
      </c>
      <c r="C20" s="197">
        <v>37871</v>
      </c>
      <c r="D20" s="197">
        <v>57296</v>
      </c>
      <c r="E20" s="198">
        <v>59096</v>
      </c>
      <c r="F20" s="198">
        <v>89000</v>
      </c>
      <c r="G20" s="182">
        <v>67577</v>
      </c>
      <c r="H20" s="182">
        <v>57120</v>
      </c>
      <c r="I20" s="210" t="s">
        <v>64</v>
      </c>
    </row>
    <row r="21" spans="1:9" x14ac:dyDescent="0.25">
      <c r="A21" s="196" t="s">
        <v>302</v>
      </c>
      <c r="B21" s="197">
        <v>8971</v>
      </c>
      <c r="C21" s="197">
        <v>10331</v>
      </c>
      <c r="D21" s="197">
        <v>9226</v>
      </c>
      <c r="E21" s="198">
        <v>11093</v>
      </c>
      <c r="F21" s="198">
        <v>7840</v>
      </c>
      <c r="G21" s="182">
        <v>14077</v>
      </c>
      <c r="H21" s="182">
        <v>12025</v>
      </c>
      <c r="I21" s="182">
        <v>9167</v>
      </c>
    </row>
    <row r="22" spans="1:9" x14ac:dyDescent="0.25">
      <c r="A22" s="196" t="s">
        <v>303</v>
      </c>
      <c r="B22" s="197">
        <v>6361</v>
      </c>
      <c r="C22" s="197">
        <v>8706</v>
      </c>
      <c r="D22" s="197">
        <v>6636</v>
      </c>
      <c r="E22" s="198">
        <v>6959</v>
      </c>
      <c r="F22" s="198">
        <v>8749</v>
      </c>
      <c r="G22" s="182">
        <v>7742</v>
      </c>
      <c r="H22" s="182">
        <v>6264</v>
      </c>
      <c r="I22" s="210" t="s">
        <v>64</v>
      </c>
    </row>
    <row r="23" spans="1:9" x14ac:dyDescent="0.25">
      <c r="A23" s="215"/>
      <c r="B23" s="216"/>
      <c r="C23" s="23"/>
      <c r="D23" s="23"/>
      <c r="E23" s="23"/>
      <c r="F23" s="23"/>
      <c r="G23" s="23"/>
      <c r="H23" s="23"/>
      <c r="I23" s="23"/>
    </row>
    <row r="24" spans="1:9" x14ac:dyDescent="0.25">
      <c r="A24" s="303" t="s">
        <v>285</v>
      </c>
      <c r="B24" s="303"/>
      <c r="C24" s="303"/>
      <c r="D24" s="303"/>
      <c r="E24" s="303"/>
      <c r="F24" s="303"/>
      <c r="G24" s="303"/>
      <c r="H24" s="303"/>
      <c r="I24" s="303"/>
    </row>
    <row r="25" spans="1:9" x14ac:dyDescent="0.25">
      <c r="A25" s="303" t="s">
        <v>74</v>
      </c>
      <c r="B25" s="303"/>
      <c r="C25" s="303"/>
      <c r="D25" s="303"/>
      <c r="E25" s="303"/>
      <c r="F25" s="303"/>
      <c r="G25" s="303"/>
      <c r="H25" s="303"/>
      <c r="I25" s="303"/>
    </row>
    <row r="26" spans="1:9" x14ac:dyDescent="0.25">
      <c r="A26" s="215"/>
      <c r="B26" s="10"/>
      <c r="C26" s="10"/>
      <c r="D26" s="10"/>
      <c r="E26" s="10"/>
      <c r="F26" s="10"/>
      <c r="G26" s="10"/>
      <c r="H26" s="10"/>
      <c r="I26" s="10"/>
    </row>
    <row r="27" spans="1:9" ht="14.25" customHeight="1" x14ac:dyDescent="0.25">
      <c r="A27" s="203" t="s">
        <v>304</v>
      </c>
      <c r="B27" s="10"/>
      <c r="C27" s="10"/>
      <c r="D27" s="10"/>
      <c r="E27" s="10"/>
      <c r="F27" s="28"/>
      <c r="G27" s="10"/>
      <c r="H27" s="28"/>
      <c r="I27" s="28"/>
    </row>
    <row r="28" spans="1:9" x14ac:dyDescent="0.25">
      <c r="H28" s="27"/>
      <c r="I28" s="27"/>
    </row>
    <row r="29" spans="1:9" x14ac:dyDescent="0.25">
      <c r="F29" s="27"/>
    </row>
  </sheetData>
  <mergeCells count="5">
    <mergeCell ref="A1:I1"/>
    <mergeCell ref="A2:I2"/>
    <mergeCell ref="A4:I4"/>
    <mergeCell ref="A24:I24"/>
    <mergeCell ref="A25:I25"/>
  </mergeCells>
  <printOptions horizontalCentered="1"/>
  <pageMargins left="0.5" right="0.5" top="0.5" bottom="0.5" header="0.3" footer="0.3"/>
  <pageSetup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9"/>
  <sheetViews>
    <sheetView showGridLines="0" zoomScaleNormal="100" workbookViewId="0">
      <selection sqref="A1:I1"/>
    </sheetView>
  </sheetViews>
  <sheetFormatPr defaultColWidth="9.28515625" defaultRowHeight="13.2" x14ac:dyDescent="0.25"/>
  <cols>
    <col min="1" max="1" width="18.85546875" style="4" customWidth="1"/>
    <col min="2" max="9" width="16" style="4" customWidth="1"/>
    <col min="10" max="10" width="2.85546875" style="4" customWidth="1"/>
    <col min="11" max="16384" width="9.28515625" style="4"/>
  </cols>
  <sheetData>
    <row r="1" spans="1:11" x14ac:dyDescent="0.25">
      <c r="A1" s="265" t="s">
        <v>305</v>
      </c>
      <c r="B1" s="265"/>
      <c r="C1" s="265"/>
      <c r="D1" s="265"/>
      <c r="E1" s="265"/>
      <c r="F1" s="265"/>
      <c r="G1" s="265"/>
      <c r="H1" s="265"/>
      <c r="I1" s="265"/>
    </row>
    <row r="2" spans="1:11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266"/>
    </row>
    <row r="3" spans="1:11" x14ac:dyDescent="0.25">
      <c r="A3" s="9"/>
      <c r="B3" s="10"/>
      <c r="C3" s="10"/>
      <c r="D3" s="10"/>
      <c r="E3" s="10"/>
      <c r="F3" s="10"/>
      <c r="G3" s="10"/>
      <c r="H3" s="10"/>
      <c r="I3" s="10"/>
    </row>
    <row r="4" spans="1:11" x14ac:dyDescent="0.25">
      <c r="A4" s="267" t="s">
        <v>171</v>
      </c>
      <c r="B4" s="267"/>
      <c r="C4" s="267"/>
      <c r="D4" s="267"/>
      <c r="E4" s="267"/>
      <c r="F4" s="267"/>
      <c r="G4" s="267"/>
      <c r="H4" s="267"/>
      <c r="I4" s="267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1" s="217" customFormat="1" ht="14.25" customHeight="1" x14ac:dyDescent="0.25">
      <c r="A6" s="190" t="s">
        <v>196</v>
      </c>
      <c r="B6" s="191">
        <v>2011</v>
      </c>
      <c r="C6" s="191">
        <v>2012</v>
      </c>
      <c r="D6" s="191">
        <v>2013</v>
      </c>
      <c r="E6" s="191">
        <v>2014</v>
      </c>
      <c r="F6" s="191">
        <v>2015</v>
      </c>
      <c r="G6" s="191">
        <v>2016</v>
      </c>
      <c r="H6" s="191">
        <v>2017</v>
      </c>
      <c r="I6" s="191">
        <v>2018</v>
      </c>
    </row>
    <row r="7" spans="1:11" x14ac:dyDescent="0.25">
      <c r="A7" s="193"/>
      <c r="B7" s="194"/>
      <c r="C7" s="194"/>
    </row>
    <row r="8" spans="1:11" x14ac:dyDescent="0.25">
      <c r="A8" s="205" t="s">
        <v>306</v>
      </c>
      <c r="B8" s="197">
        <v>1276983</v>
      </c>
      <c r="C8" s="197">
        <v>1159524</v>
      </c>
      <c r="D8" s="197">
        <v>1298880</v>
      </c>
      <c r="E8" s="198">
        <v>1624272</v>
      </c>
      <c r="F8" s="198">
        <v>1136232</v>
      </c>
      <c r="G8" s="182">
        <v>1097250</v>
      </c>
      <c r="H8" s="182">
        <v>1188642</v>
      </c>
      <c r="I8" s="182">
        <v>1131648</v>
      </c>
    </row>
    <row r="9" spans="1:11" x14ac:dyDescent="0.25">
      <c r="A9" s="205" t="s">
        <v>307</v>
      </c>
      <c r="B9" s="197">
        <v>587179</v>
      </c>
      <c r="C9" s="197">
        <v>658787</v>
      </c>
      <c r="D9" s="197">
        <v>715458</v>
      </c>
      <c r="E9" s="198">
        <v>805951</v>
      </c>
      <c r="F9" s="198">
        <v>848509</v>
      </c>
      <c r="G9" s="182">
        <v>704488</v>
      </c>
      <c r="H9" s="182">
        <v>671506</v>
      </c>
      <c r="I9" s="182">
        <v>652062</v>
      </c>
    </row>
    <row r="10" spans="1:11" x14ac:dyDescent="0.25">
      <c r="A10" s="205" t="s">
        <v>308</v>
      </c>
      <c r="B10" s="197">
        <v>140429</v>
      </c>
      <c r="C10" s="197">
        <v>137149</v>
      </c>
      <c r="D10" s="197">
        <v>147516</v>
      </c>
      <c r="E10" s="198">
        <v>176951</v>
      </c>
      <c r="F10" s="198">
        <v>331830</v>
      </c>
      <c r="G10" s="182">
        <v>117086</v>
      </c>
      <c r="H10" s="182">
        <v>141321</v>
      </c>
      <c r="I10" s="182">
        <v>240515</v>
      </c>
    </row>
    <row r="11" spans="1:11" x14ac:dyDescent="0.25">
      <c r="A11" s="218" t="s">
        <v>309</v>
      </c>
      <c r="B11" s="163">
        <v>9557</v>
      </c>
      <c r="C11" s="163">
        <v>11143</v>
      </c>
      <c r="D11" s="163">
        <v>15129</v>
      </c>
      <c r="E11" s="163">
        <v>20735</v>
      </c>
      <c r="F11" s="163">
        <v>19453</v>
      </c>
      <c r="G11" s="182">
        <v>18792</v>
      </c>
      <c r="H11" s="182">
        <v>19603</v>
      </c>
      <c r="I11" s="210" t="s">
        <v>282</v>
      </c>
    </row>
    <row r="12" spans="1:11" x14ac:dyDescent="0.25">
      <c r="A12" s="205" t="s">
        <v>310</v>
      </c>
      <c r="B12" s="197">
        <v>5207</v>
      </c>
      <c r="C12" s="197">
        <v>6050</v>
      </c>
      <c r="D12" s="197">
        <v>6189</v>
      </c>
      <c r="E12" s="198">
        <v>7809</v>
      </c>
      <c r="F12" s="198">
        <v>5782</v>
      </c>
      <c r="G12" s="182">
        <v>5851</v>
      </c>
      <c r="H12" s="182">
        <v>8455</v>
      </c>
      <c r="I12" s="182">
        <v>6986</v>
      </c>
    </row>
    <row r="13" spans="1:11" x14ac:dyDescent="0.25">
      <c r="A13" s="218" t="s">
        <v>311</v>
      </c>
      <c r="B13" s="219" t="s">
        <v>282</v>
      </c>
      <c r="C13" s="219" t="s">
        <v>282</v>
      </c>
      <c r="D13" s="219" t="s">
        <v>282</v>
      </c>
      <c r="E13" s="121" t="s">
        <v>282</v>
      </c>
      <c r="F13" s="121" t="s">
        <v>282</v>
      </c>
      <c r="G13" s="121" t="s">
        <v>282</v>
      </c>
      <c r="H13" s="121" t="s">
        <v>282</v>
      </c>
      <c r="I13" s="121">
        <v>4270</v>
      </c>
      <c r="K13" s="220"/>
    </row>
    <row r="14" spans="1:11" x14ac:dyDescent="0.25">
      <c r="A14" s="205" t="s">
        <v>312</v>
      </c>
      <c r="B14" s="23">
        <v>569</v>
      </c>
      <c r="C14" s="23">
        <v>419</v>
      </c>
      <c r="D14" s="23">
        <v>325</v>
      </c>
      <c r="E14" s="23">
        <v>486</v>
      </c>
      <c r="F14" s="23">
        <v>494</v>
      </c>
      <c r="G14" s="182">
        <v>525</v>
      </c>
      <c r="H14" s="182">
        <v>494</v>
      </c>
      <c r="I14" s="182">
        <v>557</v>
      </c>
    </row>
    <row r="15" spans="1:11" x14ac:dyDescent="0.25">
      <c r="A15" s="10"/>
      <c r="B15" s="221"/>
      <c r="C15" s="221"/>
      <c r="D15" s="221"/>
      <c r="E15" s="221"/>
      <c r="F15" s="221"/>
      <c r="G15" s="221"/>
      <c r="H15" s="221"/>
      <c r="I15" s="221"/>
    </row>
    <row r="16" spans="1:11" x14ac:dyDescent="0.25">
      <c r="A16" s="10"/>
      <c r="B16" s="221"/>
      <c r="C16" s="221"/>
      <c r="D16" s="221"/>
      <c r="E16" s="221"/>
      <c r="F16" s="221"/>
      <c r="G16" s="221"/>
      <c r="H16" s="221"/>
      <c r="I16" s="221"/>
    </row>
    <row r="17" spans="1:9" ht="13.2" customHeight="1" x14ac:dyDescent="0.25">
      <c r="A17" s="269" t="s">
        <v>285</v>
      </c>
      <c r="B17" s="269"/>
      <c r="C17" s="269"/>
      <c r="D17" s="269"/>
      <c r="E17" s="269"/>
      <c r="F17" s="269"/>
      <c r="G17" s="269"/>
      <c r="H17" s="269"/>
      <c r="I17" s="269"/>
    </row>
    <row r="19" spans="1:9" ht="14.25" customHeight="1" x14ac:dyDescent="0.25">
      <c r="A19" s="203" t="s">
        <v>313</v>
      </c>
      <c r="B19" s="10"/>
      <c r="C19" s="10"/>
      <c r="D19" s="10"/>
      <c r="E19" s="222"/>
      <c r="F19" s="10"/>
      <c r="G19" s="10"/>
      <c r="H19" s="10"/>
      <c r="I19" s="10"/>
    </row>
  </sheetData>
  <mergeCells count="4">
    <mergeCell ref="A1:I1"/>
    <mergeCell ref="A2:I2"/>
    <mergeCell ref="A4:I4"/>
    <mergeCell ref="A17:I17"/>
  </mergeCells>
  <printOptions horizontalCentered="1"/>
  <pageMargins left="0.5" right="0.5" top="0.5" bottom="0.5" header="0.3" footer="0.3"/>
  <pageSetup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57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28.85546875" style="4" customWidth="1"/>
    <col min="2" max="6" width="8.85546875" style="4" customWidth="1"/>
    <col min="7" max="7" width="6" style="4" customWidth="1"/>
    <col min="8" max="12" width="8.85546875" style="4" customWidth="1"/>
    <col min="13" max="13" width="2.85546875" style="4" customWidth="1"/>
    <col min="14" max="16384" width="9.28515625" style="4"/>
  </cols>
  <sheetData>
    <row r="1" spans="1:12" x14ac:dyDescent="0.25">
      <c r="A1" s="265" t="s">
        <v>314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x14ac:dyDescent="0.25">
      <c r="A2" s="266" t="s">
        <v>236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2" customHeight="1" x14ac:dyDescent="0.25">
      <c r="A4" s="223"/>
      <c r="B4" s="268" t="s">
        <v>315</v>
      </c>
      <c r="C4" s="268"/>
      <c r="D4" s="268"/>
      <c r="E4" s="268"/>
      <c r="F4" s="268"/>
      <c r="G4" s="223"/>
      <c r="H4" s="268" t="s">
        <v>316</v>
      </c>
      <c r="I4" s="268"/>
      <c r="J4" s="268"/>
      <c r="K4" s="268"/>
      <c r="L4" s="268"/>
    </row>
    <row r="5" spans="1:12" x14ac:dyDescent="0.25">
      <c r="A5" s="15" t="s">
        <v>196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  <c r="G5" s="60"/>
      <c r="H5" s="16">
        <v>2013</v>
      </c>
      <c r="I5" s="16">
        <v>2014</v>
      </c>
      <c r="J5" s="16">
        <v>2015</v>
      </c>
      <c r="K5" s="16">
        <v>2016</v>
      </c>
      <c r="L5" s="16">
        <v>2017</v>
      </c>
    </row>
    <row r="6" spans="1:12" ht="13.2" customHeight="1" x14ac:dyDescent="0.25">
      <c r="A6" s="12"/>
      <c r="B6" s="13"/>
      <c r="C6" s="13"/>
      <c r="D6" s="13"/>
      <c r="E6" s="13"/>
      <c r="F6" s="13"/>
      <c r="G6" s="11"/>
      <c r="H6" s="13"/>
      <c r="I6" s="224"/>
      <c r="J6" s="224"/>
      <c r="K6" s="224"/>
      <c r="L6" s="224"/>
    </row>
    <row r="7" spans="1:12" x14ac:dyDescent="0.25">
      <c r="A7" s="225" t="s">
        <v>317</v>
      </c>
      <c r="B7" s="226"/>
      <c r="C7" s="226"/>
      <c r="D7" s="226"/>
      <c r="E7" s="226"/>
      <c r="F7" s="226"/>
      <c r="G7" s="11"/>
      <c r="H7" s="227"/>
      <c r="I7" s="195"/>
      <c r="J7" s="195"/>
      <c r="K7" s="195"/>
      <c r="L7" s="195"/>
    </row>
    <row r="8" spans="1:12" x14ac:dyDescent="0.25">
      <c r="A8" s="10" t="s">
        <v>318</v>
      </c>
      <c r="B8" s="10">
        <v>1</v>
      </c>
      <c r="C8" s="10">
        <v>1</v>
      </c>
      <c r="D8" s="10">
        <v>1</v>
      </c>
      <c r="E8" s="4">
        <v>1</v>
      </c>
      <c r="F8" s="4">
        <v>1</v>
      </c>
      <c r="G8" s="10"/>
      <c r="H8" s="228">
        <v>60</v>
      </c>
      <c r="I8" s="229">
        <v>77.7</v>
      </c>
      <c r="J8" s="229">
        <v>59.9</v>
      </c>
      <c r="K8" s="4">
        <v>64.2</v>
      </c>
      <c r="L8" s="4">
        <v>69.7</v>
      </c>
    </row>
    <row r="9" spans="1:12" x14ac:dyDescent="0.25">
      <c r="A9" s="10" t="s">
        <v>319</v>
      </c>
      <c r="B9" s="10">
        <v>1</v>
      </c>
      <c r="C9" s="10">
        <v>1</v>
      </c>
      <c r="D9" s="10">
        <v>1</v>
      </c>
      <c r="E9" s="4">
        <v>1</v>
      </c>
      <c r="F9" s="4">
        <v>1</v>
      </c>
      <c r="G9" s="10"/>
      <c r="H9" s="228">
        <v>79.2</v>
      </c>
      <c r="I9" s="229">
        <v>78.7</v>
      </c>
      <c r="J9" s="229">
        <v>75.400000000000006</v>
      </c>
      <c r="K9" s="4">
        <v>75.099999999999994</v>
      </c>
      <c r="L9" s="4">
        <v>75.400000000000006</v>
      </c>
    </row>
    <row r="10" spans="1:12" x14ac:dyDescent="0.25">
      <c r="A10" s="10" t="s">
        <v>320</v>
      </c>
      <c r="B10" s="10">
        <v>1</v>
      </c>
      <c r="C10" s="10">
        <v>1</v>
      </c>
      <c r="D10" s="10">
        <v>1</v>
      </c>
      <c r="E10" s="4">
        <v>1</v>
      </c>
      <c r="F10" s="4">
        <v>1</v>
      </c>
      <c r="G10" s="10"/>
      <c r="H10" s="228">
        <v>72.900000000000006</v>
      </c>
      <c r="I10" s="229">
        <v>69.599999999999994</v>
      </c>
      <c r="J10" s="229">
        <v>72.2</v>
      </c>
      <c r="K10" s="4">
        <v>72.2</v>
      </c>
      <c r="L10" s="4">
        <v>75.099999999999994</v>
      </c>
    </row>
    <row r="11" spans="1:12" x14ac:dyDescent="0.25">
      <c r="A11" s="10" t="s">
        <v>321</v>
      </c>
      <c r="B11" s="10">
        <v>1</v>
      </c>
      <c r="C11" s="10">
        <v>3</v>
      </c>
      <c r="D11" s="10">
        <v>3</v>
      </c>
      <c r="E11" s="4">
        <v>3</v>
      </c>
      <c r="F11" s="4">
        <v>3</v>
      </c>
      <c r="G11" s="10"/>
      <c r="H11" s="228">
        <v>31.4</v>
      </c>
      <c r="I11" s="229">
        <v>26.4</v>
      </c>
      <c r="J11" s="229">
        <v>26.2</v>
      </c>
      <c r="K11" s="4">
        <v>26.2</v>
      </c>
      <c r="L11" s="4">
        <v>24.9</v>
      </c>
    </row>
    <row r="12" spans="1:12" x14ac:dyDescent="0.25">
      <c r="A12" s="10" t="s">
        <v>322</v>
      </c>
      <c r="B12" s="10">
        <v>2</v>
      </c>
      <c r="C12" s="10">
        <v>2</v>
      </c>
      <c r="D12" s="10">
        <v>2</v>
      </c>
      <c r="E12" s="4">
        <v>2</v>
      </c>
      <c r="F12" s="4">
        <v>2</v>
      </c>
      <c r="G12" s="10"/>
      <c r="H12" s="228">
        <v>24.3</v>
      </c>
      <c r="I12" s="229">
        <v>25.1</v>
      </c>
      <c r="J12" s="229">
        <v>24.8</v>
      </c>
      <c r="K12" s="4">
        <v>23.9</v>
      </c>
      <c r="L12" s="4">
        <v>24.8</v>
      </c>
    </row>
    <row r="13" spans="1:12" x14ac:dyDescent="0.25">
      <c r="A13" s="10" t="s">
        <v>323</v>
      </c>
      <c r="B13" s="10">
        <v>3</v>
      </c>
      <c r="C13" s="10">
        <v>3</v>
      </c>
      <c r="D13" s="10">
        <v>3</v>
      </c>
      <c r="E13" s="4">
        <v>3</v>
      </c>
      <c r="F13" s="4">
        <v>3</v>
      </c>
      <c r="G13" s="10"/>
      <c r="H13" s="228">
        <v>18.5</v>
      </c>
      <c r="I13" s="229">
        <v>16.3</v>
      </c>
      <c r="J13" s="229">
        <v>8.4</v>
      </c>
      <c r="K13" s="4">
        <v>7.6</v>
      </c>
      <c r="L13" s="4">
        <v>8.5</v>
      </c>
    </row>
    <row r="14" spans="1:12" x14ac:dyDescent="0.25">
      <c r="A14" s="10" t="s">
        <v>324</v>
      </c>
      <c r="B14" s="10">
        <v>3</v>
      </c>
      <c r="C14" s="10">
        <v>3</v>
      </c>
      <c r="D14" s="10">
        <v>3</v>
      </c>
      <c r="E14" s="4">
        <v>3</v>
      </c>
      <c r="F14" s="4">
        <v>3</v>
      </c>
      <c r="G14" s="10"/>
      <c r="H14" s="228">
        <v>11.6</v>
      </c>
      <c r="I14" s="229">
        <v>9.6999999999999993</v>
      </c>
      <c r="J14" s="229">
        <v>7.8</v>
      </c>
      <c r="K14" s="4">
        <v>7.7</v>
      </c>
      <c r="L14" s="4">
        <v>8.5</v>
      </c>
    </row>
    <row r="15" spans="1:12" x14ac:dyDescent="0.25">
      <c r="A15" s="10" t="s">
        <v>325</v>
      </c>
      <c r="B15" s="10">
        <v>4</v>
      </c>
      <c r="C15" s="10">
        <v>6</v>
      </c>
      <c r="D15" s="10">
        <v>7</v>
      </c>
      <c r="E15" s="4">
        <v>6</v>
      </c>
      <c r="F15" s="4">
        <v>7</v>
      </c>
      <c r="G15" s="10"/>
      <c r="H15" s="228">
        <v>6.5</v>
      </c>
      <c r="I15" s="229">
        <v>3.5</v>
      </c>
      <c r="J15" s="229">
        <v>2.2999999999999998</v>
      </c>
      <c r="K15" s="4">
        <v>3.6</v>
      </c>
      <c r="L15" s="4">
        <v>3.2</v>
      </c>
    </row>
    <row r="16" spans="1:12" x14ac:dyDescent="0.25">
      <c r="A16" s="10" t="s">
        <v>326</v>
      </c>
      <c r="B16" s="10">
        <v>4</v>
      </c>
      <c r="C16" s="10">
        <v>5</v>
      </c>
      <c r="D16" s="10">
        <v>4</v>
      </c>
      <c r="E16" s="4">
        <v>4</v>
      </c>
      <c r="F16" s="4">
        <v>3</v>
      </c>
      <c r="G16" s="10"/>
      <c r="H16" s="228">
        <v>6.8</v>
      </c>
      <c r="I16" s="229">
        <v>5.4</v>
      </c>
      <c r="J16" s="229">
        <v>5.4</v>
      </c>
      <c r="K16" s="4">
        <v>6.8</v>
      </c>
      <c r="L16" s="4">
        <v>8.1999999999999993</v>
      </c>
    </row>
    <row r="17" spans="1:12" x14ac:dyDescent="0.25">
      <c r="A17" s="10" t="s">
        <v>327</v>
      </c>
      <c r="B17" s="10">
        <v>6</v>
      </c>
      <c r="C17" s="10">
        <v>6</v>
      </c>
      <c r="D17" s="10">
        <v>6</v>
      </c>
      <c r="E17" s="4">
        <v>5</v>
      </c>
      <c r="F17" s="4">
        <v>6</v>
      </c>
      <c r="G17" s="10"/>
      <c r="H17" s="228">
        <v>8.8000000000000007</v>
      </c>
      <c r="I17" s="229">
        <v>6.6</v>
      </c>
      <c r="J17" s="229">
        <v>5.3</v>
      </c>
      <c r="K17" s="4">
        <v>9.1999999999999993</v>
      </c>
      <c r="L17" s="4">
        <v>7.9</v>
      </c>
    </row>
    <row r="18" spans="1:12" x14ac:dyDescent="0.25">
      <c r="A18" s="225" t="s">
        <v>328</v>
      </c>
      <c r="B18" s="10"/>
      <c r="C18" s="10"/>
      <c r="D18" s="10"/>
      <c r="G18" s="11"/>
      <c r="H18" s="228"/>
      <c r="I18" s="229"/>
      <c r="J18" s="229"/>
    </row>
    <row r="19" spans="1:12" x14ac:dyDescent="0.25">
      <c r="A19" s="10" t="s">
        <v>329</v>
      </c>
      <c r="B19" s="10">
        <v>1</v>
      </c>
      <c r="C19" s="10">
        <v>1</v>
      </c>
      <c r="D19" s="10">
        <v>1</v>
      </c>
      <c r="E19" s="4">
        <v>1</v>
      </c>
      <c r="F19" s="4">
        <v>1</v>
      </c>
      <c r="G19" s="10"/>
      <c r="H19" s="228">
        <v>57</v>
      </c>
      <c r="I19" s="229">
        <v>63.9</v>
      </c>
      <c r="J19" s="229">
        <v>59.5</v>
      </c>
      <c r="K19" s="4">
        <v>64.900000000000006</v>
      </c>
      <c r="L19" s="4">
        <v>65.8</v>
      </c>
    </row>
    <row r="20" spans="1:12" x14ac:dyDescent="0.25">
      <c r="A20" s="10" t="s">
        <v>330</v>
      </c>
      <c r="B20" s="10">
        <v>1</v>
      </c>
      <c r="C20" s="10">
        <v>1</v>
      </c>
      <c r="D20" s="10">
        <v>1</v>
      </c>
      <c r="E20" s="4">
        <v>1</v>
      </c>
      <c r="F20" s="4">
        <v>1</v>
      </c>
      <c r="G20" s="10"/>
      <c r="H20" s="228">
        <v>50.9</v>
      </c>
      <c r="I20" s="229">
        <v>65.099999999999994</v>
      </c>
      <c r="J20" s="229">
        <v>65.8</v>
      </c>
      <c r="K20" s="4">
        <v>60.1</v>
      </c>
      <c r="L20" s="230">
        <v>60</v>
      </c>
    </row>
    <row r="21" spans="1:12" x14ac:dyDescent="0.25">
      <c r="A21" s="10" t="s">
        <v>331</v>
      </c>
      <c r="B21" s="10">
        <v>1</v>
      </c>
      <c r="C21" s="10">
        <v>1</v>
      </c>
      <c r="D21" s="10">
        <v>1</v>
      </c>
      <c r="E21" s="4">
        <v>1</v>
      </c>
      <c r="F21" s="4">
        <v>1</v>
      </c>
      <c r="G21" s="10"/>
      <c r="H21" s="228">
        <v>49.5</v>
      </c>
      <c r="I21" s="229">
        <v>50</v>
      </c>
      <c r="J21" s="229">
        <v>46.3</v>
      </c>
      <c r="K21" s="4">
        <v>47.2</v>
      </c>
      <c r="L21" s="4">
        <v>42.9</v>
      </c>
    </row>
    <row r="22" spans="1:12" x14ac:dyDescent="0.25">
      <c r="A22" s="10" t="s">
        <v>332</v>
      </c>
      <c r="B22" s="10">
        <v>1</v>
      </c>
      <c r="C22" s="10">
        <v>1</v>
      </c>
      <c r="D22" s="10">
        <v>1</v>
      </c>
      <c r="E22" s="4">
        <v>1</v>
      </c>
      <c r="F22" s="4">
        <v>1</v>
      </c>
      <c r="G22" s="10"/>
      <c r="H22" s="228">
        <v>36.5</v>
      </c>
      <c r="I22" s="229">
        <v>51.5</v>
      </c>
      <c r="J22" s="229">
        <v>43.6</v>
      </c>
      <c r="K22" s="4">
        <v>43.1</v>
      </c>
      <c r="L22" s="4">
        <v>41.9</v>
      </c>
    </row>
    <row r="23" spans="1:12" x14ac:dyDescent="0.25">
      <c r="A23" s="10" t="s">
        <v>333</v>
      </c>
      <c r="B23" s="10">
        <v>3</v>
      </c>
      <c r="C23" s="10">
        <v>1</v>
      </c>
      <c r="D23" s="10">
        <v>2</v>
      </c>
      <c r="E23" s="4">
        <v>2</v>
      </c>
      <c r="F23" s="4">
        <v>3</v>
      </c>
      <c r="G23" s="10"/>
      <c r="H23" s="228">
        <v>19.3</v>
      </c>
      <c r="I23" s="229">
        <v>35.6</v>
      </c>
      <c r="J23" s="229">
        <v>25.9</v>
      </c>
      <c r="K23" s="4">
        <v>33.200000000000003</v>
      </c>
      <c r="L23" s="4">
        <v>25.2</v>
      </c>
    </row>
    <row r="24" spans="1:12" x14ac:dyDescent="0.25">
      <c r="A24" s="10" t="s">
        <v>334</v>
      </c>
      <c r="B24" s="10">
        <v>2</v>
      </c>
      <c r="C24" s="10">
        <v>2</v>
      </c>
      <c r="D24" s="10">
        <v>2</v>
      </c>
      <c r="E24" s="4">
        <v>2</v>
      </c>
      <c r="F24" s="4">
        <v>2</v>
      </c>
      <c r="G24" s="10"/>
      <c r="H24" s="228">
        <v>10.6</v>
      </c>
      <c r="I24" s="229">
        <v>14.3</v>
      </c>
      <c r="J24" s="229">
        <v>17.2</v>
      </c>
      <c r="K24" s="4">
        <v>12.6</v>
      </c>
      <c r="L24" s="4">
        <v>18.899999999999999</v>
      </c>
    </row>
    <row r="25" spans="1:12" x14ac:dyDescent="0.25">
      <c r="A25" s="10" t="s">
        <v>335</v>
      </c>
      <c r="B25" s="10">
        <v>2</v>
      </c>
      <c r="C25" s="10">
        <v>2</v>
      </c>
      <c r="D25" s="10">
        <v>2</v>
      </c>
      <c r="E25" s="4">
        <v>2</v>
      </c>
      <c r="F25" s="4">
        <v>2</v>
      </c>
      <c r="G25" s="10"/>
      <c r="H25" s="228">
        <v>4.5</v>
      </c>
      <c r="I25" s="229">
        <v>6.6</v>
      </c>
      <c r="J25" s="229">
        <v>5.5</v>
      </c>
      <c r="K25" s="4">
        <v>6.4</v>
      </c>
      <c r="L25" s="4">
        <v>5.7</v>
      </c>
    </row>
    <row r="26" spans="1:12" x14ac:dyDescent="0.25">
      <c r="A26" s="10" t="s">
        <v>336</v>
      </c>
      <c r="B26" s="10">
        <v>2</v>
      </c>
      <c r="C26" s="10">
        <v>2</v>
      </c>
      <c r="D26" s="10">
        <v>2</v>
      </c>
      <c r="E26" s="4">
        <v>2</v>
      </c>
      <c r="F26" s="4">
        <v>2</v>
      </c>
      <c r="G26" s="10"/>
      <c r="H26" s="228">
        <v>7.5</v>
      </c>
      <c r="I26" s="229">
        <v>6</v>
      </c>
      <c r="J26" s="229">
        <v>5.8</v>
      </c>
      <c r="K26" s="4">
        <v>5.8</v>
      </c>
      <c r="L26" s="4">
        <v>6.2</v>
      </c>
    </row>
    <row r="27" spans="1:12" x14ac:dyDescent="0.25">
      <c r="A27" s="10" t="s">
        <v>337</v>
      </c>
      <c r="B27" s="10">
        <v>3</v>
      </c>
      <c r="C27" s="10">
        <v>3</v>
      </c>
      <c r="D27" s="10">
        <v>3</v>
      </c>
      <c r="E27" s="4">
        <v>3</v>
      </c>
      <c r="F27" s="4">
        <v>3</v>
      </c>
      <c r="G27" s="10"/>
      <c r="H27" s="228">
        <v>6.1</v>
      </c>
      <c r="I27" s="229">
        <v>8</v>
      </c>
      <c r="J27" s="229">
        <v>9.9</v>
      </c>
      <c r="K27" s="4">
        <v>8.5</v>
      </c>
      <c r="L27" s="4">
        <v>9.6</v>
      </c>
    </row>
    <row r="28" spans="1:12" x14ac:dyDescent="0.25">
      <c r="A28" s="10" t="s">
        <v>338</v>
      </c>
      <c r="B28" s="10">
        <v>3</v>
      </c>
      <c r="C28" s="10">
        <v>2</v>
      </c>
      <c r="D28" s="10">
        <v>2</v>
      </c>
      <c r="E28" s="231" t="s">
        <v>64</v>
      </c>
      <c r="F28" s="231" t="s">
        <v>64</v>
      </c>
      <c r="G28" s="55"/>
      <c r="H28" s="232">
        <v>17.5</v>
      </c>
      <c r="I28" s="233">
        <v>18.2</v>
      </c>
      <c r="J28" s="233">
        <v>27.9</v>
      </c>
      <c r="K28" s="231" t="s">
        <v>64</v>
      </c>
      <c r="L28" s="231" t="s">
        <v>64</v>
      </c>
    </row>
    <row r="29" spans="1:12" x14ac:dyDescent="0.25">
      <c r="A29" s="10" t="s">
        <v>339</v>
      </c>
      <c r="B29" s="10">
        <v>7</v>
      </c>
      <c r="C29" s="10">
        <v>7</v>
      </c>
      <c r="D29" s="10">
        <v>6</v>
      </c>
      <c r="E29" s="231" t="s">
        <v>64</v>
      </c>
      <c r="F29" s="231" t="s">
        <v>64</v>
      </c>
      <c r="G29" s="55"/>
      <c r="H29" s="232">
        <v>1.5</v>
      </c>
      <c r="I29" s="233">
        <v>1.5</v>
      </c>
      <c r="J29" s="233">
        <v>1.5</v>
      </c>
      <c r="K29" s="231" t="s">
        <v>64</v>
      </c>
      <c r="L29" s="231" t="s">
        <v>64</v>
      </c>
    </row>
    <row r="30" spans="1:12" x14ac:dyDescent="0.25">
      <c r="A30" s="225" t="s">
        <v>340</v>
      </c>
      <c r="B30" s="10"/>
      <c r="C30" s="10"/>
      <c r="D30" s="10"/>
      <c r="E30" s="55"/>
      <c r="F30" s="55"/>
      <c r="G30" s="55"/>
      <c r="H30" s="233"/>
      <c r="I30" s="233"/>
      <c r="J30" s="233"/>
      <c r="K30" s="233"/>
      <c r="L30" s="233"/>
    </row>
    <row r="31" spans="1:12" x14ac:dyDescent="0.25">
      <c r="A31" s="10" t="s">
        <v>341</v>
      </c>
      <c r="B31" s="10">
        <v>1</v>
      </c>
      <c r="C31" s="11" t="s">
        <v>279</v>
      </c>
      <c r="D31" s="11" t="s">
        <v>279</v>
      </c>
      <c r="E31" s="231" t="s">
        <v>64</v>
      </c>
      <c r="F31" s="231" t="s">
        <v>64</v>
      </c>
      <c r="G31" s="55"/>
      <c r="H31" s="52">
        <v>36.5</v>
      </c>
      <c r="I31" s="232" t="s">
        <v>279</v>
      </c>
      <c r="J31" s="232" t="s">
        <v>279</v>
      </c>
      <c r="K31" s="231" t="s">
        <v>64</v>
      </c>
      <c r="L31" s="231" t="s">
        <v>64</v>
      </c>
    </row>
    <row r="32" spans="1:12" x14ac:dyDescent="0.25">
      <c r="A32" s="10" t="s">
        <v>342</v>
      </c>
      <c r="B32" s="10">
        <v>3</v>
      </c>
      <c r="C32" s="10">
        <v>3</v>
      </c>
      <c r="D32" s="10">
        <v>3</v>
      </c>
      <c r="E32" s="52">
        <v>2</v>
      </c>
      <c r="F32" s="52">
        <v>2</v>
      </c>
      <c r="G32" s="55"/>
      <c r="H32" s="52">
        <v>24.7</v>
      </c>
      <c r="I32" s="233">
        <v>24.5</v>
      </c>
      <c r="J32" s="233">
        <v>24.4</v>
      </c>
      <c r="K32" s="52">
        <v>29.9</v>
      </c>
      <c r="L32" s="52">
        <v>34.6</v>
      </c>
    </row>
    <row r="33" spans="1:12" x14ac:dyDescent="0.25">
      <c r="A33" s="10" t="s">
        <v>343</v>
      </c>
      <c r="B33" s="10">
        <v>1</v>
      </c>
      <c r="C33" s="10">
        <v>1</v>
      </c>
      <c r="D33" s="10">
        <v>1</v>
      </c>
      <c r="E33" s="231" t="s">
        <v>64</v>
      </c>
      <c r="F33" s="231" t="s">
        <v>64</v>
      </c>
      <c r="G33" s="55"/>
      <c r="H33" s="52">
        <v>34.4</v>
      </c>
      <c r="I33" s="233">
        <v>32.6</v>
      </c>
      <c r="J33" s="233">
        <v>35.799999999999997</v>
      </c>
      <c r="K33" s="231" t="s">
        <v>64</v>
      </c>
      <c r="L33" s="231" t="s">
        <v>64</v>
      </c>
    </row>
    <row r="34" spans="1:12" x14ac:dyDescent="0.25">
      <c r="A34" s="10" t="s">
        <v>344</v>
      </c>
      <c r="B34" s="10">
        <v>2</v>
      </c>
      <c r="C34" s="10">
        <v>2</v>
      </c>
      <c r="D34" s="10">
        <v>2</v>
      </c>
      <c r="E34" s="231" t="s">
        <v>64</v>
      </c>
      <c r="F34" s="231" t="s">
        <v>64</v>
      </c>
      <c r="G34" s="55"/>
      <c r="H34" s="52">
        <v>25.1</v>
      </c>
      <c r="I34" s="233">
        <v>27</v>
      </c>
      <c r="J34" s="233">
        <v>29</v>
      </c>
      <c r="K34" s="231" t="s">
        <v>64</v>
      </c>
      <c r="L34" s="231" t="s">
        <v>64</v>
      </c>
    </row>
    <row r="35" spans="1:12" x14ac:dyDescent="0.25">
      <c r="A35" s="10" t="s">
        <v>345</v>
      </c>
      <c r="B35" s="10">
        <v>2</v>
      </c>
      <c r="C35" s="10">
        <v>3</v>
      </c>
      <c r="D35" s="10">
        <v>2</v>
      </c>
      <c r="E35" s="52">
        <v>2</v>
      </c>
      <c r="F35" s="52">
        <v>2</v>
      </c>
      <c r="G35" s="55"/>
      <c r="H35" s="52">
        <v>20.7</v>
      </c>
      <c r="I35" s="233">
        <v>21.3</v>
      </c>
      <c r="J35" s="233">
        <v>23.8</v>
      </c>
      <c r="K35" s="52">
        <v>25.1</v>
      </c>
      <c r="L35" s="52">
        <v>21.6</v>
      </c>
    </row>
    <row r="36" spans="1:12" x14ac:dyDescent="0.25">
      <c r="A36" s="225" t="s">
        <v>346</v>
      </c>
      <c r="B36" s="10"/>
      <c r="C36" s="11"/>
      <c r="D36" s="11"/>
      <c r="E36" s="231"/>
      <c r="F36" s="231"/>
      <c r="G36" s="55"/>
      <c r="H36" s="233"/>
      <c r="I36" s="233"/>
      <c r="J36" s="233"/>
      <c r="K36" s="233"/>
      <c r="L36" s="233"/>
    </row>
    <row r="37" spans="1:12" x14ac:dyDescent="0.25">
      <c r="A37" s="10" t="s">
        <v>347</v>
      </c>
      <c r="B37" s="10">
        <v>1</v>
      </c>
      <c r="C37" s="10">
        <v>2</v>
      </c>
      <c r="D37" s="10">
        <v>2</v>
      </c>
      <c r="E37" s="72">
        <v>2</v>
      </c>
      <c r="F37" s="72">
        <v>2</v>
      </c>
      <c r="G37" s="55"/>
      <c r="H37" s="72">
        <v>92.7</v>
      </c>
      <c r="I37" s="233">
        <v>31.6</v>
      </c>
      <c r="J37" s="233">
        <v>28.2</v>
      </c>
      <c r="K37" s="52">
        <v>26.4</v>
      </c>
      <c r="L37" s="52">
        <v>33.4</v>
      </c>
    </row>
    <row r="38" spans="1:12" x14ac:dyDescent="0.25">
      <c r="A38" s="10" t="s">
        <v>348</v>
      </c>
      <c r="B38" s="10">
        <v>5</v>
      </c>
      <c r="C38" s="10">
        <v>5</v>
      </c>
      <c r="D38" s="10">
        <v>5</v>
      </c>
      <c r="E38" s="52">
        <v>5</v>
      </c>
      <c r="F38" s="52">
        <v>5</v>
      </c>
      <c r="G38" s="55"/>
      <c r="H38" s="52">
        <v>1.7</v>
      </c>
      <c r="I38" s="233">
        <v>1.9</v>
      </c>
      <c r="J38" s="233">
        <v>2.2999999999999998</v>
      </c>
      <c r="K38" s="52">
        <v>1.8</v>
      </c>
      <c r="L38" s="52">
        <v>1.8</v>
      </c>
    </row>
    <row r="39" spans="1:12" x14ac:dyDescent="0.25">
      <c r="A39" s="10" t="s">
        <v>349</v>
      </c>
      <c r="B39" s="10">
        <v>5</v>
      </c>
      <c r="C39" s="10">
        <v>5</v>
      </c>
      <c r="D39" s="10">
        <v>5</v>
      </c>
      <c r="E39" s="52">
        <v>5</v>
      </c>
      <c r="F39" s="52">
        <v>5</v>
      </c>
      <c r="G39" s="55"/>
      <c r="H39" s="52">
        <v>0.3</v>
      </c>
      <c r="I39" s="233">
        <v>0.3</v>
      </c>
      <c r="J39" s="233">
        <v>0.2</v>
      </c>
      <c r="K39" s="52">
        <v>0.2</v>
      </c>
      <c r="L39" s="52">
        <v>0.2</v>
      </c>
    </row>
    <row r="40" spans="1:12" x14ac:dyDescent="0.25">
      <c r="A40" s="10" t="s">
        <v>350</v>
      </c>
      <c r="B40" s="10">
        <v>3</v>
      </c>
      <c r="C40" s="10">
        <v>3</v>
      </c>
      <c r="D40" s="10">
        <v>1</v>
      </c>
      <c r="E40" s="52">
        <v>1</v>
      </c>
      <c r="F40" s="52">
        <v>1</v>
      </c>
      <c r="G40" s="55"/>
      <c r="H40" s="52">
        <v>15.4</v>
      </c>
      <c r="I40" s="233">
        <v>16.399999999999999</v>
      </c>
      <c r="J40" s="233">
        <v>18.600000000000001</v>
      </c>
      <c r="K40" s="52">
        <v>20.2</v>
      </c>
      <c r="L40" s="52">
        <v>22.5</v>
      </c>
    </row>
    <row r="41" spans="1:12" x14ac:dyDescent="0.25">
      <c r="A41" s="225" t="s">
        <v>351</v>
      </c>
      <c r="B41" s="10"/>
      <c r="C41" s="10"/>
      <c r="D41" s="10"/>
      <c r="E41" s="55"/>
      <c r="F41" s="55"/>
      <c r="G41" s="55"/>
      <c r="H41" s="55"/>
      <c r="I41" s="52"/>
      <c r="J41" s="52"/>
      <c r="K41" s="233"/>
      <c r="L41" s="233"/>
    </row>
    <row r="42" spans="1:12" x14ac:dyDescent="0.25">
      <c r="A42" s="10" t="s">
        <v>352</v>
      </c>
      <c r="B42" s="10">
        <v>10</v>
      </c>
      <c r="C42" s="10">
        <v>10</v>
      </c>
      <c r="D42" s="10">
        <v>10</v>
      </c>
      <c r="E42" s="4">
        <v>10</v>
      </c>
      <c r="F42" s="4">
        <v>10</v>
      </c>
      <c r="G42" s="10"/>
      <c r="H42" s="4">
        <v>3.1</v>
      </c>
      <c r="I42" s="229">
        <v>3.2</v>
      </c>
      <c r="J42" s="229">
        <v>3.2</v>
      </c>
      <c r="K42" s="4">
        <v>3.1</v>
      </c>
      <c r="L42" s="4">
        <v>3</v>
      </c>
    </row>
    <row r="43" spans="1:12" ht="15.6" x14ac:dyDescent="0.25">
      <c r="A43" s="10" t="s">
        <v>353</v>
      </c>
      <c r="B43" s="10">
        <v>11</v>
      </c>
      <c r="C43" s="10">
        <v>10</v>
      </c>
      <c r="D43" s="10">
        <v>10</v>
      </c>
      <c r="E43" s="4">
        <v>10</v>
      </c>
      <c r="F43" s="4">
        <v>10</v>
      </c>
      <c r="G43" s="10"/>
      <c r="H43" s="4">
        <v>2.9</v>
      </c>
      <c r="I43" s="229">
        <v>2.9</v>
      </c>
      <c r="J43" s="229">
        <v>3</v>
      </c>
      <c r="K43" s="4">
        <v>2.9</v>
      </c>
      <c r="L43" s="4">
        <v>2.9</v>
      </c>
    </row>
    <row r="44" spans="1:12" x14ac:dyDescent="0.25">
      <c r="A44" s="10" t="s">
        <v>354</v>
      </c>
      <c r="B44" s="10">
        <v>16</v>
      </c>
      <c r="C44" s="10">
        <v>16</v>
      </c>
      <c r="D44" s="10">
        <v>17</v>
      </c>
      <c r="E44" s="4">
        <v>16</v>
      </c>
      <c r="F44" s="4">
        <v>14</v>
      </c>
      <c r="G44" s="10"/>
      <c r="H44" s="230">
        <v>2</v>
      </c>
      <c r="I44" s="229">
        <v>2</v>
      </c>
      <c r="J44" s="229">
        <v>2.2000000000000002</v>
      </c>
      <c r="K44" s="4">
        <v>2</v>
      </c>
      <c r="L44" s="4">
        <v>2</v>
      </c>
    </row>
    <row r="45" spans="1:12" ht="15.6" x14ac:dyDescent="0.25">
      <c r="A45" s="10" t="s">
        <v>355</v>
      </c>
      <c r="B45" s="10">
        <v>17</v>
      </c>
      <c r="C45" s="10">
        <v>18</v>
      </c>
      <c r="D45" s="10">
        <v>18</v>
      </c>
      <c r="E45" s="4">
        <v>17</v>
      </c>
      <c r="F45" s="4">
        <v>18</v>
      </c>
      <c r="G45" s="10"/>
      <c r="H45" s="4">
        <v>17.3</v>
      </c>
      <c r="I45" s="229">
        <v>1.8</v>
      </c>
      <c r="J45" s="229">
        <v>2</v>
      </c>
      <c r="K45" s="4">
        <v>1.7</v>
      </c>
      <c r="L45" s="4">
        <v>1.7</v>
      </c>
    </row>
    <row r="46" spans="1:12" x14ac:dyDescent="0.25">
      <c r="A46" s="10" t="s">
        <v>356</v>
      </c>
      <c r="B46" s="10">
        <v>14</v>
      </c>
      <c r="C46" s="10">
        <v>14</v>
      </c>
      <c r="D46" s="10">
        <v>12</v>
      </c>
      <c r="E46" s="4">
        <v>14</v>
      </c>
      <c r="F46" s="4">
        <v>11</v>
      </c>
      <c r="G46" s="10"/>
      <c r="H46" s="4">
        <v>1.8</v>
      </c>
      <c r="I46" s="229">
        <v>1.7</v>
      </c>
      <c r="J46" s="229">
        <v>2.1</v>
      </c>
      <c r="K46" s="4">
        <v>1.8</v>
      </c>
      <c r="L46" s="4">
        <v>2.2999999999999998</v>
      </c>
    </row>
    <row r="47" spans="1:12" ht="15.6" x14ac:dyDescent="0.25">
      <c r="A47" s="10" t="s">
        <v>357</v>
      </c>
      <c r="B47" s="10">
        <v>27</v>
      </c>
      <c r="C47" s="10">
        <v>27</v>
      </c>
      <c r="D47" s="10">
        <v>29</v>
      </c>
      <c r="E47" s="4">
        <v>27</v>
      </c>
      <c r="F47" s="4">
        <v>30</v>
      </c>
      <c r="G47" s="10"/>
      <c r="H47" s="230">
        <v>1</v>
      </c>
      <c r="I47" s="229">
        <v>1</v>
      </c>
      <c r="J47" s="229">
        <v>1</v>
      </c>
      <c r="K47" s="4">
        <v>0.9</v>
      </c>
      <c r="L47" s="4">
        <v>0.9</v>
      </c>
    </row>
    <row r="48" spans="1:12" ht="15.6" x14ac:dyDescent="0.25">
      <c r="A48" s="10" t="s">
        <v>358</v>
      </c>
      <c r="B48" s="10">
        <v>27</v>
      </c>
      <c r="C48" s="10">
        <v>29</v>
      </c>
      <c r="D48" s="10">
        <v>29</v>
      </c>
      <c r="E48" s="4">
        <v>29</v>
      </c>
      <c r="F48" s="4">
        <v>28</v>
      </c>
      <c r="G48" s="10"/>
      <c r="H48" s="4">
        <v>1.3</v>
      </c>
      <c r="I48" s="229">
        <v>1.3</v>
      </c>
      <c r="J48" s="229">
        <v>1.3</v>
      </c>
      <c r="K48" s="4">
        <v>1.2</v>
      </c>
      <c r="L48" s="4">
        <v>1.2</v>
      </c>
    </row>
    <row r="49" spans="1:12" ht="13.2" customHeight="1" x14ac:dyDescent="0.25">
      <c r="A49" s="10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3.5" customHeight="1" x14ac:dyDescent="0.25">
      <c r="A50" s="264" t="s">
        <v>359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</row>
    <row r="51" spans="1:12" ht="13.5" customHeight="1" x14ac:dyDescent="0.25">
      <c r="A51" s="264" t="s">
        <v>360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</row>
    <row r="52" spans="1:12" ht="13.5" customHeight="1" x14ac:dyDescent="0.25">
      <c r="A52" s="264" t="s">
        <v>361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</row>
    <row r="53" spans="1:12" ht="15.6" x14ac:dyDescent="0.25">
      <c r="I53" s="51"/>
      <c r="J53" s="51"/>
      <c r="K53" s="51"/>
      <c r="L53" s="51"/>
    </row>
    <row r="54" spans="1:12" ht="15" customHeight="1" x14ac:dyDescent="0.25">
      <c r="A54" s="269" t="s">
        <v>285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</row>
    <row r="55" spans="1:12" x14ac:dyDescent="0.25">
      <c r="A55" s="10" t="s">
        <v>216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 customHeight="1" x14ac:dyDescent="0.25">
      <c r="A56" s="5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4.25" customHeight="1" x14ac:dyDescent="0.25">
      <c r="A57" s="10" t="s">
        <v>362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mergeCells count="8">
    <mergeCell ref="A52:L52"/>
    <mergeCell ref="A54:L54"/>
    <mergeCell ref="A1:L1"/>
    <mergeCell ref="A2:L2"/>
    <mergeCell ref="B4:F4"/>
    <mergeCell ref="H4:L4"/>
    <mergeCell ref="A50:L50"/>
    <mergeCell ref="A51:L51"/>
  </mergeCells>
  <printOptions horizontalCentered="1"/>
  <pageMargins left="0.5" right="0.5" top="0.5" bottom="0.5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3"/>
  <sheetViews>
    <sheetView showGridLines="0" workbookViewId="0">
      <selection sqref="A1:K1"/>
    </sheetView>
  </sheetViews>
  <sheetFormatPr defaultColWidth="9.28515625" defaultRowHeight="13.2" x14ac:dyDescent="0.25"/>
  <cols>
    <col min="1" max="1" width="26.28515625" style="4" customWidth="1"/>
    <col min="2" max="11" width="12.85546875" style="4" customWidth="1"/>
    <col min="12" max="12" width="2.85546875" style="4" customWidth="1"/>
    <col min="13" max="16384" width="9.28515625" style="4"/>
  </cols>
  <sheetData>
    <row r="1" spans="1:11" ht="12.75" customHeight="1" x14ac:dyDescent="0.25">
      <c r="A1" s="265" t="s">
        <v>363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5">
      <c r="A2" s="266" t="s">
        <v>364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 customHeight="1" x14ac:dyDescent="0.25">
      <c r="A4" s="267" t="s">
        <v>365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2.75" customHeight="1" x14ac:dyDescent="0.25">
      <c r="A5" s="267" t="s">
        <v>366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1" ht="12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5">
      <c r="A7" s="234" t="s">
        <v>110</v>
      </c>
      <c r="B7" s="16">
        <v>2009</v>
      </c>
      <c r="C7" s="16">
        <v>2010</v>
      </c>
      <c r="D7" s="16">
        <v>2011</v>
      </c>
      <c r="E7" s="116">
        <v>2012</v>
      </c>
      <c r="F7" s="116">
        <v>2013</v>
      </c>
      <c r="G7" s="116">
        <v>2014</v>
      </c>
      <c r="H7" s="16">
        <v>2015</v>
      </c>
      <c r="I7" s="16">
        <v>2016</v>
      </c>
      <c r="J7" s="16">
        <v>2017</v>
      </c>
      <c r="K7" s="16">
        <v>2018</v>
      </c>
    </row>
    <row r="8" spans="1:11" ht="12.75" customHeight="1" x14ac:dyDescent="0.25">
      <c r="A8" s="75"/>
      <c r="B8" s="139"/>
      <c r="C8" s="139"/>
      <c r="D8" s="220"/>
      <c r="E8" s="220"/>
      <c r="F8" s="220"/>
      <c r="G8" s="220"/>
      <c r="H8" s="220"/>
      <c r="I8" s="220"/>
      <c r="J8" s="220"/>
      <c r="K8" s="220"/>
    </row>
    <row r="9" spans="1:11" ht="12.75" customHeight="1" x14ac:dyDescent="0.25">
      <c r="A9" s="235" t="s">
        <v>367</v>
      </c>
      <c r="B9" s="139"/>
      <c r="C9" s="139"/>
      <c r="D9" s="220"/>
      <c r="E9" s="220"/>
      <c r="F9" s="220"/>
      <c r="G9" s="220"/>
      <c r="H9" s="220"/>
      <c r="I9" s="220"/>
      <c r="J9" s="220"/>
      <c r="K9" s="220"/>
    </row>
    <row r="10" spans="1:11" ht="12.75" customHeight="1" x14ac:dyDescent="0.25">
      <c r="A10" s="205" t="s">
        <v>368</v>
      </c>
      <c r="B10" s="236">
        <v>3280.4290000000001</v>
      </c>
      <c r="C10" s="236">
        <v>1330.2909999999999</v>
      </c>
      <c r="D10" s="236">
        <v>3007.4050000000002</v>
      </c>
      <c r="E10" s="236">
        <v>792.02</v>
      </c>
      <c r="F10" s="236">
        <v>4292.0690000000004</v>
      </c>
      <c r="G10" s="236">
        <v>1080.498</v>
      </c>
      <c r="H10" s="236">
        <v>1121.4359999999999</v>
      </c>
      <c r="I10" s="236">
        <v>561.70699999999999</v>
      </c>
      <c r="J10" s="236">
        <v>827.75699999999995</v>
      </c>
      <c r="K10" s="236">
        <v>857.47900000000004</v>
      </c>
    </row>
    <row r="11" spans="1:11" ht="12.75" customHeight="1" x14ac:dyDescent="0.25">
      <c r="A11" s="205" t="s">
        <v>369</v>
      </c>
      <c r="B11" s="236">
        <v>14588.15</v>
      </c>
      <c r="C11" s="236">
        <v>9914.3549999999996</v>
      </c>
      <c r="D11" s="236">
        <v>15603.734</v>
      </c>
      <c r="E11" s="236">
        <v>7263.79</v>
      </c>
      <c r="F11" s="236">
        <v>22955.129000000001</v>
      </c>
      <c r="G11" s="236">
        <v>9713.7019999999993</v>
      </c>
      <c r="H11" s="236">
        <v>7990.2449999999999</v>
      </c>
      <c r="I11" s="236">
        <v>5391.7389999999996</v>
      </c>
      <c r="J11" s="236">
        <v>8125.9250000000002</v>
      </c>
      <c r="K11" s="236">
        <v>6510.3680000000004</v>
      </c>
    </row>
    <row r="12" spans="1:11" ht="12.75" customHeight="1" x14ac:dyDescent="0.25">
      <c r="A12" s="205" t="s">
        <v>370</v>
      </c>
      <c r="B12" s="236">
        <v>8082.2029126300004</v>
      </c>
      <c r="C12" s="236">
        <v>15216.43602461</v>
      </c>
      <c r="D12" s="236">
        <v>15181.827848700001</v>
      </c>
      <c r="E12" s="236">
        <v>9435.4675826500006</v>
      </c>
      <c r="F12" s="236">
        <v>16425.609201980002</v>
      </c>
      <c r="G12" s="236">
        <v>12710.215126839999</v>
      </c>
      <c r="H12" s="236">
        <v>9366.1153320899994</v>
      </c>
      <c r="I12" s="236">
        <v>8296.1437857300007</v>
      </c>
      <c r="J12" s="236">
        <v>11575.130930949999</v>
      </c>
      <c r="K12" s="236">
        <v>11604.085816520001</v>
      </c>
    </row>
    <row r="13" spans="1:11" ht="15" customHeight="1" x14ac:dyDescent="0.25">
      <c r="A13" s="235" t="s">
        <v>371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  <row r="14" spans="1:11" ht="12.75" customHeight="1" x14ac:dyDescent="0.25">
      <c r="A14" s="205" t="s">
        <v>368</v>
      </c>
      <c r="B14" s="236">
        <v>4228.3599999999997</v>
      </c>
      <c r="C14" s="236">
        <v>3940.2739999999999</v>
      </c>
      <c r="D14" s="236">
        <v>3122</v>
      </c>
      <c r="E14" s="236">
        <v>2291.52</v>
      </c>
      <c r="F14" s="236">
        <v>2037.3623771579898</v>
      </c>
      <c r="G14" s="236">
        <v>1787.4961260439727</v>
      </c>
      <c r="H14" s="236">
        <v>2163.2840000000001</v>
      </c>
      <c r="I14" s="236">
        <v>3841.4294157394997</v>
      </c>
      <c r="J14" s="236">
        <v>3685.9050000000002</v>
      </c>
      <c r="K14" s="236">
        <v>1957.4190000000001</v>
      </c>
    </row>
    <row r="15" spans="1:11" ht="12.75" customHeight="1" x14ac:dyDescent="0.25">
      <c r="A15" s="205" t="s">
        <v>369</v>
      </c>
      <c r="B15" s="236">
        <v>18154.377</v>
      </c>
      <c r="C15" s="236">
        <v>19001.793000000001</v>
      </c>
      <c r="D15" s="236">
        <v>17640.419999999998</v>
      </c>
      <c r="E15" s="236">
        <v>20068.513999999999</v>
      </c>
      <c r="F15" s="236">
        <v>17129.774000000001</v>
      </c>
      <c r="G15" s="236">
        <v>14257.94</v>
      </c>
      <c r="H15" s="236">
        <v>23183.07</v>
      </c>
      <c r="I15" s="236">
        <v>18467.477999999999</v>
      </c>
      <c r="J15" s="236">
        <v>16002.198</v>
      </c>
      <c r="K15" s="236">
        <v>18613.395</v>
      </c>
    </row>
    <row r="16" spans="1:11" ht="12.75" customHeight="1" x14ac:dyDescent="0.25">
      <c r="A16" s="205" t="s">
        <v>370</v>
      </c>
      <c r="B16" s="236">
        <v>25886.554641999999</v>
      </c>
      <c r="C16" s="236">
        <v>26889.093780000003</v>
      </c>
      <c r="D16" s="236">
        <v>33256.522763000001</v>
      </c>
      <c r="E16" s="236">
        <v>38298.340521999999</v>
      </c>
      <c r="F16" s="236">
        <v>31346.904669</v>
      </c>
      <c r="G16" s="236">
        <v>26472.6804557</v>
      </c>
      <c r="H16" s="236">
        <v>45321.154771000001</v>
      </c>
      <c r="I16" s="236">
        <v>34613.509143000003</v>
      </c>
      <c r="J16" s="236">
        <v>30460.128769999999</v>
      </c>
      <c r="K16" s="236">
        <v>33597</v>
      </c>
    </row>
    <row r="17" spans="1:11" ht="12.75" customHeight="1" x14ac:dyDescent="0.25">
      <c r="A17" s="235" t="s">
        <v>372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</row>
    <row r="18" spans="1:11" ht="12.75" customHeight="1" x14ac:dyDescent="0.25">
      <c r="A18" s="205" t="s">
        <v>369</v>
      </c>
      <c r="B18" s="236">
        <v>46468.125999999997</v>
      </c>
      <c r="C18" s="236">
        <v>51552.94</v>
      </c>
      <c r="D18" s="236">
        <v>54734.148000000001</v>
      </c>
      <c r="E18" s="236">
        <v>46588.9</v>
      </c>
      <c r="F18" s="236">
        <v>60052.497000000003</v>
      </c>
      <c r="G18" s="236">
        <v>69763.97</v>
      </c>
      <c r="H18" s="236">
        <v>77286.011999999988</v>
      </c>
      <c r="I18" s="236">
        <v>57311.194000000003</v>
      </c>
      <c r="J18" s="236">
        <v>51995.842000000004</v>
      </c>
      <c r="K18" s="236">
        <v>49615.769</v>
      </c>
    </row>
    <row r="19" spans="1:11" ht="12.75" customHeight="1" x14ac:dyDescent="0.25">
      <c r="A19" s="205" t="s">
        <v>370</v>
      </c>
      <c r="B19" s="236">
        <v>117520.68278326</v>
      </c>
      <c r="C19" s="236">
        <v>124566.16843541</v>
      </c>
      <c r="D19" s="236">
        <v>164851.05337800999</v>
      </c>
      <c r="E19" s="236">
        <v>154785.29147995001</v>
      </c>
      <c r="F19" s="236">
        <v>182263.39750317999</v>
      </c>
      <c r="G19" s="236">
        <v>188148.36363426229</v>
      </c>
      <c r="H19" s="236">
        <v>188777.45117383002</v>
      </c>
      <c r="I19" s="236">
        <v>207603.81177595002</v>
      </c>
      <c r="J19" s="236">
        <v>209967.67192845</v>
      </c>
      <c r="K19" s="236">
        <v>204295.81719885912</v>
      </c>
    </row>
    <row r="20" spans="1:11" ht="12.75" customHeight="1" x14ac:dyDescent="0.25">
      <c r="A20" s="235" t="s">
        <v>373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11" ht="12.75" customHeight="1" x14ac:dyDescent="0.25">
      <c r="A21" s="205" t="s">
        <v>369</v>
      </c>
      <c r="B21" s="236">
        <v>69396.118000000002</v>
      </c>
      <c r="C21" s="236">
        <v>115510.71799999999</v>
      </c>
      <c r="D21" s="236">
        <v>91652.964999999997</v>
      </c>
      <c r="E21" s="236">
        <v>147561.30300000001</v>
      </c>
      <c r="F21" s="236">
        <v>141376.00899999999</v>
      </c>
      <c r="G21" s="236">
        <v>91034.055999999997</v>
      </c>
      <c r="H21" s="236">
        <v>56986.703000000001</v>
      </c>
      <c r="I21" s="236">
        <v>99011.475000000006</v>
      </c>
      <c r="J21" s="236">
        <v>136458.913</v>
      </c>
      <c r="K21" s="236">
        <v>121500.49400000001</v>
      </c>
    </row>
    <row r="22" spans="1:11" ht="12.75" customHeight="1" x14ac:dyDescent="0.25">
      <c r="A22" s="205" t="s">
        <v>370</v>
      </c>
      <c r="B22" s="236">
        <v>31557.056687959997</v>
      </c>
      <c r="C22" s="236">
        <v>35168.432049199997</v>
      </c>
      <c r="D22" s="236">
        <v>46056.388423029995</v>
      </c>
      <c r="E22" s="236">
        <v>55463.926768860001</v>
      </c>
      <c r="F22" s="236">
        <v>48522.618486519998</v>
      </c>
      <c r="G22" s="236">
        <v>42025.20667937</v>
      </c>
      <c r="H22" s="236">
        <v>33976.452253290001</v>
      </c>
      <c r="I22" s="236">
        <v>41495.722144350002</v>
      </c>
      <c r="J22" s="236">
        <v>43735.653292340001</v>
      </c>
      <c r="K22" s="236">
        <v>30603.645320939999</v>
      </c>
    </row>
    <row r="23" spans="1:11" ht="12.75" customHeight="1" x14ac:dyDescent="0.25">
      <c r="A23" s="235" t="s">
        <v>56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1:11" ht="12.75" customHeight="1" x14ac:dyDescent="0.25">
      <c r="A24" s="205" t="s">
        <v>369</v>
      </c>
      <c r="B24" s="236">
        <v>148606.77100000001</v>
      </c>
      <c r="C24" s="236">
        <v>195979.80599999998</v>
      </c>
      <c r="D24" s="236">
        <v>179631.26699999999</v>
      </c>
      <c r="E24" s="236">
        <v>221482.50700000001</v>
      </c>
      <c r="F24" s="236">
        <v>241513.40899999999</v>
      </c>
      <c r="G24" s="236">
        <v>184769.66800000001</v>
      </c>
      <c r="H24" s="236">
        <v>165446.03</v>
      </c>
      <c r="I24" s="236">
        <v>180182</v>
      </c>
      <c r="J24" s="236">
        <v>212582.878</v>
      </c>
      <c r="K24" s="236">
        <v>196240.02600000001</v>
      </c>
    </row>
    <row r="25" spans="1:11" ht="12.75" customHeight="1" x14ac:dyDescent="0.25">
      <c r="A25" s="205" t="s">
        <v>370</v>
      </c>
      <c r="B25" s="236">
        <v>183046.49702585</v>
      </c>
      <c r="C25" s="236">
        <v>201840.13028922002</v>
      </c>
      <c r="D25" s="236">
        <v>259345.79241274</v>
      </c>
      <c r="E25" s="236">
        <v>257983.02635346001</v>
      </c>
      <c r="F25" s="236">
        <v>278558.52986067999</v>
      </c>
      <c r="G25" s="236">
        <v>269356.46589617227</v>
      </c>
      <c r="H25" s="236">
        <v>277441.17353021004</v>
      </c>
      <c r="I25" s="236">
        <v>292009.18684903003</v>
      </c>
      <c r="J25" s="236">
        <v>295738.58492174</v>
      </c>
      <c r="K25" s="236">
        <v>280100.5483363191</v>
      </c>
    </row>
    <row r="26" spans="1:11" ht="12.75" customHeight="1" x14ac:dyDescent="0.25">
      <c r="A26" s="10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4.25" customHeight="1" x14ac:dyDescent="0.25">
      <c r="A27" s="269" t="s">
        <v>374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 ht="14.25" customHeight="1" x14ac:dyDescent="0.25">
      <c r="A28" s="269" t="s">
        <v>375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 customHeight="1" x14ac:dyDescent="0.25">
      <c r="A30" s="269" t="s">
        <v>125</v>
      </c>
      <c r="B30" s="269"/>
      <c r="C30" s="269"/>
      <c r="D30" s="269"/>
      <c r="E30" s="269"/>
      <c r="F30" s="269"/>
      <c r="G30" s="269"/>
      <c r="H30" s="269"/>
      <c r="I30" s="269"/>
      <c r="J30" s="9"/>
      <c r="K30" s="9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 customHeight="1" x14ac:dyDescent="0.25">
      <c r="A32" s="10" t="s">
        <v>376</v>
      </c>
      <c r="B32" s="10"/>
      <c r="C32" s="10"/>
      <c r="D32" s="10"/>
      <c r="E32" s="10"/>
      <c r="F32" s="10"/>
      <c r="G32" s="28"/>
      <c r="H32" s="28"/>
      <c r="I32" s="28"/>
      <c r="J32" s="10"/>
      <c r="K32" s="10"/>
    </row>
    <row r="33" spans="7:9" x14ac:dyDescent="0.25">
      <c r="G33" s="28"/>
      <c r="H33" s="28"/>
      <c r="I33" s="28"/>
    </row>
  </sheetData>
  <mergeCells count="7">
    <mergeCell ref="A30:I30"/>
    <mergeCell ref="A1:K1"/>
    <mergeCell ref="A2:K2"/>
    <mergeCell ref="A4:K4"/>
    <mergeCell ref="A5:K5"/>
    <mergeCell ref="A27:K27"/>
    <mergeCell ref="A28:K28"/>
  </mergeCells>
  <printOptions horizontalCentered="1"/>
  <pageMargins left="0.5" right="0.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"/>
  <sheetViews>
    <sheetView showGridLines="0" zoomScaleNormal="100" workbookViewId="0">
      <selection sqref="A1:J1"/>
    </sheetView>
  </sheetViews>
  <sheetFormatPr defaultColWidth="9.28515625" defaultRowHeight="13.2" x14ac:dyDescent="0.25"/>
  <cols>
    <col min="1" max="2" width="10.42578125" style="4" customWidth="1"/>
    <col min="3" max="3" width="5.28515625" style="4" customWidth="1"/>
    <col min="4" max="10" width="10.42578125" style="4" customWidth="1"/>
    <col min="11" max="11" width="2.85546875" style="4" customWidth="1"/>
    <col min="12" max="16384" width="9.28515625" style="4"/>
  </cols>
  <sheetData>
    <row r="1" spans="1:13" x14ac:dyDescent="0.25">
      <c r="A1" s="265" t="s">
        <v>47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3" x14ac:dyDescent="0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3" x14ac:dyDescent="0.25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3" ht="15.6" x14ac:dyDescent="0.25">
      <c r="A4" s="267" t="s">
        <v>49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3" x14ac:dyDescent="0.25">
      <c r="A6" s="10"/>
      <c r="B6" s="11"/>
      <c r="C6" s="11"/>
      <c r="D6" s="268" t="s">
        <v>50</v>
      </c>
      <c r="E6" s="268"/>
      <c r="F6" s="268"/>
      <c r="G6" s="268"/>
      <c r="H6" s="268"/>
    </row>
    <row r="7" spans="1:13" ht="15" customHeight="1" x14ac:dyDescent="0.25">
      <c r="A7" s="12" t="s">
        <v>51</v>
      </c>
      <c r="B7" s="13" t="s">
        <v>52</v>
      </c>
      <c r="C7" s="11"/>
      <c r="D7" s="11"/>
      <c r="E7" s="14"/>
      <c r="F7" s="13" t="s">
        <v>53</v>
      </c>
      <c r="I7" s="268" t="s">
        <v>54</v>
      </c>
      <c r="J7" s="268"/>
    </row>
    <row r="8" spans="1:13" ht="15.6" x14ac:dyDescent="0.25">
      <c r="A8" s="15" t="s">
        <v>55</v>
      </c>
      <c r="B8" s="16" t="s">
        <v>56</v>
      </c>
      <c r="C8" s="17"/>
      <c r="D8" s="16" t="s">
        <v>57</v>
      </c>
      <c r="E8" s="16" t="s">
        <v>58</v>
      </c>
      <c r="F8" s="16" t="s">
        <v>59</v>
      </c>
      <c r="G8" s="16" t="s">
        <v>60</v>
      </c>
      <c r="H8" s="18" t="s">
        <v>61</v>
      </c>
      <c r="I8" s="16" t="s">
        <v>62</v>
      </c>
      <c r="J8" s="16" t="s">
        <v>63</v>
      </c>
    </row>
    <row r="9" spans="1:13" x14ac:dyDescent="0.25">
      <c r="A9" s="19"/>
      <c r="B9" s="20"/>
      <c r="D9" s="13"/>
      <c r="E9" s="14"/>
      <c r="F9" s="14"/>
      <c r="G9" s="13"/>
      <c r="I9" s="13"/>
      <c r="J9" s="21"/>
    </row>
    <row r="10" spans="1:13" x14ac:dyDescent="0.25">
      <c r="A10" s="22">
        <v>1994</v>
      </c>
      <c r="B10" s="23">
        <v>4086</v>
      </c>
      <c r="C10" s="24"/>
      <c r="D10" s="23">
        <v>3552</v>
      </c>
      <c r="E10" s="25">
        <v>323</v>
      </c>
      <c r="F10" s="25">
        <v>7</v>
      </c>
      <c r="G10" s="25">
        <v>204</v>
      </c>
      <c r="H10" s="26" t="s">
        <v>64</v>
      </c>
      <c r="I10" s="23">
        <v>3178</v>
      </c>
      <c r="J10" s="25">
        <v>908</v>
      </c>
      <c r="M10" s="27"/>
    </row>
    <row r="11" spans="1:13" x14ac:dyDescent="0.25">
      <c r="A11" s="22">
        <v>1995</v>
      </c>
      <c r="B11" s="23">
        <v>4392</v>
      </c>
      <c r="C11" s="24"/>
      <c r="D11" s="23">
        <v>3720</v>
      </c>
      <c r="E11" s="25">
        <v>496</v>
      </c>
      <c r="F11" s="25">
        <v>20</v>
      </c>
      <c r="G11" s="25">
        <v>156</v>
      </c>
      <c r="H11" s="26" t="s">
        <v>64</v>
      </c>
      <c r="I11" s="23">
        <v>3417</v>
      </c>
      <c r="J11" s="25">
        <v>975</v>
      </c>
      <c r="M11" s="27"/>
    </row>
    <row r="12" spans="1:13" x14ac:dyDescent="0.25">
      <c r="A12" s="22">
        <v>1996</v>
      </c>
      <c r="B12" s="23">
        <v>4249</v>
      </c>
      <c r="C12" s="24"/>
      <c r="D12" s="23">
        <v>3529</v>
      </c>
      <c r="E12" s="25">
        <v>600</v>
      </c>
      <c r="F12" s="25">
        <v>33</v>
      </c>
      <c r="G12" s="25">
        <v>87</v>
      </c>
      <c r="H12" s="26" t="s">
        <v>64</v>
      </c>
      <c r="I12" s="23">
        <v>3273</v>
      </c>
      <c r="J12" s="25">
        <v>976</v>
      </c>
      <c r="M12" s="27"/>
    </row>
    <row r="13" spans="1:13" x14ac:dyDescent="0.25">
      <c r="A13" s="22">
        <v>1997</v>
      </c>
      <c r="B13" s="23">
        <v>4245</v>
      </c>
      <c r="C13" s="24"/>
      <c r="D13" s="23">
        <v>3390</v>
      </c>
      <c r="E13" s="25">
        <v>645</v>
      </c>
      <c r="F13" s="25">
        <v>31</v>
      </c>
      <c r="G13" s="25">
        <v>179</v>
      </c>
      <c r="H13" s="26" t="s">
        <v>64</v>
      </c>
      <c r="I13" s="23">
        <v>3258</v>
      </c>
      <c r="J13" s="25">
        <v>989</v>
      </c>
      <c r="M13" s="27"/>
    </row>
    <row r="14" spans="1:13" x14ac:dyDescent="0.25">
      <c r="A14" s="22">
        <v>1998</v>
      </c>
      <c r="B14" s="23">
        <v>4022</v>
      </c>
      <c r="C14" s="24"/>
      <c r="D14" s="23">
        <v>3319</v>
      </c>
      <c r="E14" s="25">
        <v>546</v>
      </c>
      <c r="F14" s="25">
        <v>36</v>
      </c>
      <c r="G14" s="25">
        <v>121</v>
      </c>
      <c r="H14" s="26" t="s">
        <v>64</v>
      </c>
      <c r="I14" s="23">
        <v>3129</v>
      </c>
      <c r="J14" s="25">
        <v>892</v>
      </c>
      <c r="M14" s="27"/>
    </row>
    <row r="15" spans="1:13" x14ac:dyDescent="0.25">
      <c r="A15" s="22">
        <v>1999</v>
      </c>
      <c r="B15" s="23">
        <v>4383</v>
      </c>
      <c r="C15" s="24"/>
      <c r="D15" s="23">
        <v>3580</v>
      </c>
      <c r="E15" s="25">
        <v>662</v>
      </c>
      <c r="F15" s="25">
        <v>15</v>
      </c>
      <c r="G15" s="25">
        <v>126</v>
      </c>
      <c r="H15" s="26" t="s">
        <v>64</v>
      </c>
      <c r="I15" s="23">
        <v>3375</v>
      </c>
      <c r="J15" s="23">
        <v>1008</v>
      </c>
      <c r="M15" s="27"/>
    </row>
    <row r="16" spans="1:13" x14ac:dyDescent="0.25">
      <c r="A16" s="22">
        <v>2000</v>
      </c>
      <c r="B16" s="23">
        <v>4177</v>
      </c>
      <c r="C16" s="24"/>
      <c r="D16" s="23">
        <v>3507</v>
      </c>
      <c r="E16" s="25">
        <v>559</v>
      </c>
      <c r="F16" s="25">
        <v>17</v>
      </c>
      <c r="G16" s="25">
        <v>94</v>
      </c>
      <c r="H16" s="26" t="s">
        <v>64</v>
      </c>
      <c r="I16" s="23">
        <v>3224</v>
      </c>
      <c r="J16" s="25">
        <v>953</v>
      </c>
      <c r="M16" s="27"/>
    </row>
    <row r="17" spans="1:13" x14ac:dyDescent="0.25">
      <c r="A17" s="22">
        <v>2001</v>
      </c>
      <c r="B17" s="23">
        <v>3716</v>
      </c>
      <c r="C17" s="24"/>
      <c r="D17" s="23">
        <v>3116</v>
      </c>
      <c r="E17" s="25">
        <v>496</v>
      </c>
      <c r="F17" s="25">
        <v>26</v>
      </c>
      <c r="G17" s="25">
        <v>79</v>
      </c>
      <c r="H17" s="26" t="s">
        <v>64</v>
      </c>
      <c r="I17" s="23">
        <v>2842</v>
      </c>
      <c r="J17" s="25">
        <v>874</v>
      </c>
      <c r="M17" s="27"/>
    </row>
    <row r="18" spans="1:13" x14ac:dyDescent="0.25">
      <c r="A18" s="22">
        <v>2002</v>
      </c>
      <c r="B18" s="23">
        <v>3582</v>
      </c>
      <c r="C18" s="24"/>
      <c r="D18" s="23">
        <v>3000</v>
      </c>
      <c r="E18" s="25">
        <v>457</v>
      </c>
      <c r="F18" s="25">
        <v>40</v>
      </c>
      <c r="G18" s="25">
        <v>85</v>
      </c>
      <c r="H18" s="26" t="s">
        <v>64</v>
      </c>
      <c r="I18" s="23">
        <v>2704</v>
      </c>
      <c r="J18" s="25">
        <v>878</v>
      </c>
      <c r="M18" s="27"/>
    </row>
    <row r="19" spans="1:13" x14ac:dyDescent="0.25">
      <c r="A19" s="22">
        <v>2003</v>
      </c>
      <c r="B19" s="23">
        <v>4234</v>
      </c>
      <c r="C19" s="24"/>
      <c r="D19" s="23">
        <v>3413</v>
      </c>
      <c r="E19" s="25">
        <v>651</v>
      </c>
      <c r="F19" s="25">
        <v>35</v>
      </c>
      <c r="G19" s="25">
        <v>136</v>
      </c>
      <c r="H19" s="26" t="s">
        <v>64</v>
      </c>
      <c r="I19" s="23">
        <v>3538</v>
      </c>
      <c r="J19" s="25">
        <v>696</v>
      </c>
      <c r="M19" s="27"/>
    </row>
    <row r="20" spans="1:13" x14ac:dyDescent="0.25">
      <c r="A20" s="22">
        <v>2004</v>
      </c>
      <c r="B20" s="23">
        <v>3946</v>
      </c>
      <c r="C20" s="24"/>
      <c r="D20" s="23">
        <v>3212</v>
      </c>
      <c r="E20" s="25">
        <v>588</v>
      </c>
      <c r="F20" s="25">
        <v>51</v>
      </c>
      <c r="G20" s="25">
        <v>96</v>
      </c>
      <c r="H20" s="26" t="s">
        <v>64</v>
      </c>
      <c r="I20" s="23">
        <v>3175</v>
      </c>
      <c r="J20" s="25">
        <v>770</v>
      </c>
      <c r="M20" s="27"/>
    </row>
    <row r="21" spans="1:13" x14ac:dyDescent="0.25">
      <c r="A21" s="22">
        <v>2005</v>
      </c>
      <c r="B21" s="23">
        <v>3730</v>
      </c>
      <c r="C21" s="24"/>
      <c r="D21" s="23">
        <v>3024</v>
      </c>
      <c r="E21" s="25">
        <v>594</v>
      </c>
      <c r="F21" s="25">
        <v>32</v>
      </c>
      <c r="G21" s="25">
        <v>81</v>
      </c>
      <c r="H21" s="26" t="s">
        <v>64</v>
      </c>
      <c r="I21" s="23">
        <v>2958</v>
      </c>
      <c r="J21" s="25">
        <v>771</v>
      </c>
      <c r="M21" s="27"/>
    </row>
    <row r="22" spans="1:13" x14ac:dyDescent="0.25">
      <c r="A22" s="22">
        <v>2006</v>
      </c>
      <c r="B22" s="23">
        <v>3483</v>
      </c>
      <c r="C22" s="24"/>
      <c r="D22" s="23">
        <v>2946</v>
      </c>
      <c r="E22" s="25">
        <v>404</v>
      </c>
      <c r="F22" s="25">
        <v>59</v>
      </c>
      <c r="G22" s="25">
        <v>75</v>
      </c>
      <c r="H22" s="26" t="s">
        <v>64</v>
      </c>
      <c r="I22" s="23">
        <v>2720</v>
      </c>
      <c r="J22" s="25">
        <v>763</v>
      </c>
      <c r="M22" s="27"/>
    </row>
    <row r="23" spans="1:13" x14ac:dyDescent="0.25">
      <c r="A23" s="22">
        <v>2007</v>
      </c>
      <c r="B23" s="23">
        <v>3264</v>
      </c>
      <c r="C23" s="24"/>
      <c r="D23" s="23">
        <v>2685</v>
      </c>
      <c r="E23" s="25">
        <v>448</v>
      </c>
      <c r="F23" s="25">
        <v>36</v>
      </c>
      <c r="G23" s="25">
        <v>95</v>
      </c>
      <c r="H23" s="26" t="s">
        <v>64</v>
      </c>
      <c r="I23" s="23">
        <v>2613</v>
      </c>
      <c r="J23" s="25">
        <v>651</v>
      </c>
      <c r="M23" s="27"/>
    </row>
    <row r="24" spans="1:13" x14ac:dyDescent="0.25">
      <c r="A24" s="22">
        <v>2008</v>
      </c>
      <c r="B24" s="23">
        <v>2758</v>
      </c>
      <c r="C24" s="24"/>
      <c r="D24" s="23">
        <v>2067</v>
      </c>
      <c r="E24" s="25">
        <v>515</v>
      </c>
      <c r="F24" s="25">
        <v>71</v>
      </c>
      <c r="G24" s="25">
        <v>104</v>
      </c>
      <c r="H24" s="26" t="s">
        <v>64</v>
      </c>
      <c r="I24" s="23">
        <v>2328</v>
      </c>
      <c r="J24" s="25">
        <v>430</v>
      </c>
      <c r="M24" s="27"/>
    </row>
    <row r="25" spans="1:13" x14ac:dyDescent="0.25">
      <c r="A25" s="22">
        <v>2009</v>
      </c>
      <c r="B25" s="28">
        <v>2217.3110000000001</v>
      </c>
      <c r="C25" s="28"/>
      <c r="D25" s="28">
        <v>1423.0909999999999</v>
      </c>
      <c r="E25" s="28">
        <v>641.44899999999996</v>
      </c>
      <c r="F25" s="28">
        <v>51.872999999999998</v>
      </c>
      <c r="G25" s="28">
        <v>100.876</v>
      </c>
      <c r="H25" s="26" t="s">
        <v>64</v>
      </c>
      <c r="I25" s="23">
        <v>1914.2639999999999</v>
      </c>
      <c r="J25" s="23">
        <v>303</v>
      </c>
      <c r="M25" s="27"/>
    </row>
    <row r="26" spans="1:13" x14ac:dyDescent="0.25">
      <c r="A26" s="29">
        <v>2010</v>
      </c>
      <c r="B26" s="30">
        <v>2739.1849999999999</v>
      </c>
      <c r="C26" s="31"/>
      <c r="D26" s="31">
        <v>1828.7760000000001</v>
      </c>
      <c r="E26" s="31">
        <v>764.39800000000002</v>
      </c>
      <c r="F26" s="31">
        <v>27.584</v>
      </c>
      <c r="G26" s="31">
        <v>118.42700000000001</v>
      </c>
      <c r="H26" s="26" t="s">
        <v>64</v>
      </c>
      <c r="I26" s="32">
        <v>2387.1109999999999</v>
      </c>
      <c r="J26" s="32">
        <v>352.07400000000001</v>
      </c>
      <c r="M26" s="27"/>
    </row>
    <row r="27" spans="1:13" x14ac:dyDescent="0.25">
      <c r="A27" s="29">
        <v>2011</v>
      </c>
      <c r="B27" s="30">
        <v>2984</v>
      </c>
      <c r="C27" s="31"/>
      <c r="D27" s="31">
        <v>2207</v>
      </c>
      <c r="E27" s="31">
        <v>637</v>
      </c>
      <c r="F27" s="31">
        <v>31</v>
      </c>
      <c r="G27" s="33">
        <v>109</v>
      </c>
      <c r="H27" s="26" t="s">
        <v>64</v>
      </c>
      <c r="I27" s="33">
        <v>2562</v>
      </c>
      <c r="J27" s="33">
        <v>423</v>
      </c>
      <c r="M27" s="27"/>
    </row>
    <row r="28" spans="1:13" x14ac:dyDescent="0.25">
      <c r="A28" s="29">
        <v>2012</v>
      </c>
      <c r="B28" s="24">
        <v>2740</v>
      </c>
      <c r="C28" s="31"/>
      <c r="D28" s="34">
        <v>2182</v>
      </c>
      <c r="E28" s="35">
        <v>442</v>
      </c>
      <c r="F28" s="31">
        <v>33</v>
      </c>
      <c r="G28" s="31">
        <v>82</v>
      </c>
      <c r="H28" s="26" t="s">
        <v>64</v>
      </c>
      <c r="I28" s="32">
        <v>2346</v>
      </c>
      <c r="J28" s="32">
        <v>394</v>
      </c>
      <c r="M28" s="27"/>
    </row>
    <row r="29" spans="1:13" x14ac:dyDescent="0.25">
      <c r="A29" s="29">
        <v>2013</v>
      </c>
      <c r="B29" s="36">
        <v>3299</v>
      </c>
      <c r="C29" s="37"/>
      <c r="D29" s="38">
        <v>2525</v>
      </c>
      <c r="E29" s="39">
        <v>514</v>
      </c>
      <c r="F29" s="37">
        <v>50</v>
      </c>
      <c r="G29" s="37">
        <v>90</v>
      </c>
      <c r="H29" s="40">
        <v>120</v>
      </c>
      <c r="I29" s="41">
        <v>2792</v>
      </c>
      <c r="J29" s="41">
        <v>507</v>
      </c>
      <c r="M29" s="27"/>
    </row>
    <row r="30" spans="1:13" x14ac:dyDescent="0.25">
      <c r="A30" s="29">
        <v>2014</v>
      </c>
      <c r="B30" s="36">
        <f>3205+182</f>
        <v>3387</v>
      </c>
      <c r="C30" s="37"/>
      <c r="D30" s="38">
        <v>2456</v>
      </c>
      <c r="E30" s="39">
        <v>585</v>
      </c>
      <c r="F30" s="37">
        <v>48</v>
      </c>
      <c r="G30" s="37">
        <v>116</v>
      </c>
      <c r="H30" s="40">
        <v>182</v>
      </c>
      <c r="I30" s="41">
        <f>2759+140</f>
        <v>2899</v>
      </c>
      <c r="J30" s="41">
        <f>447+42</f>
        <v>489</v>
      </c>
      <c r="M30" s="27"/>
    </row>
    <row r="31" spans="1:13" x14ac:dyDescent="0.25">
      <c r="A31" s="29">
        <v>2015</v>
      </c>
      <c r="B31" s="36">
        <f>D31+E31+F31+G31+H31</f>
        <v>2986</v>
      </c>
      <c r="C31" s="42"/>
      <c r="D31" s="38">
        <v>2244</v>
      </c>
      <c r="E31" s="43">
        <v>438</v>
      </c>
      <c r="F31" s="42">
        <v>31</v>
      </c>
      <c r="G31" s="42">
        <v>101</v>
      </c>
      <c r="H31" s="44">
        <v>172</v>
      </c>
      <c r="I31" s="45">
        <v>2274</v>
      </c>
      <c r="J31" s="45">
        <v>541</v>
      </c>
      <c r="M31" s="27"/>
    </row>
    <row r="32" spans="1:13" x14ac:dyDescent="0.25">
      <c r="A32" s="29">
        <v>2016</v>
      </c>
      <c r="B32" s="36">
        <f>D32+E32+F32+G32+H32</f>
        <v>2999</v>
      </c>
      <c r="C32" s="42"/>
      <c r="D32" s="38">
        <v>2031</v>
      </c>
      <c r="E32" s="43">
        <v>534</v>
      </c>
      <c r="F32" s="42">
        <v>34</v>
      </c>
      <c r="G32" s="42">
        <v>121</v>
      </c>
      <c r="H32" s="44">
        <v>279</v>
      </c>
      <c r="I32" s="45">
        <v>2293</v>
      </c>
      <c r="J32" s="45">
        <v>426</v>
      </c>
      <c r="M32" s="27"/>
    </row>
    <row r="33" spans="1:11" x14ac:dyDescent="0.25">
      <c r="A33" s="46"/>
      <c r="B33" s="47"/>
      <c r="C33" s="47"/>
      <c r="D33" s="47"/>
      <c r="E33" s="47"/>
      <c r="F33" s="47"/>
      <c r="G33" s="47"/>
      <c r="H33" s="47"/>
      <c r="I33" s="48"/>
      <c r="J33" s="48"/>
    </row>
    <row r="34" spans="1:11" ht="15.6" x14ac:dyDescent="0.25">
      <c r="A34" s="264" t="s">
        <v>65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ht="15.6" x14ac:dyDescent="0.25">
      <c r="A35" s="264" t="s">
        <v>66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70"/>
    </row>
    <row r="36" spans="1:11" ht="15.6" x14ac:dyDescent="0.25">
      <c r="A36" s="264" t="s">
        <v>67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3"/>
    </row>
    <row r="37" spans="1:11" x14ac:dyDescent="0.25">
      <c r="A37" s="263" t="s">
        <v>68</v>
      </c>
      <c r="B37" s="263"/>
      <c r="C37" s="270"/>
      <c r="D37" s="270"/>
      <c r="E37" s="270"/>
      <c r="F37" s="270"/>
      <c r="G37" s="270"/>
      <c r="H37" s="270"/>
      <c r="I37" s="270"/>
      <c r="J37" s="270"/>
      <c r="K37" s="270"/>
    </row>
    <row r="38" spans="1:11" ht="15.6" x14ac:dyDescent="0.25">
      <c r="A38" s="264" t="s">
        <v>69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70"/>
    </row>
    <row r="39" spans="1:11" ht="15.6" x14ac:dyDescent="0.25">
      <c r="A39" s="264" t="s">
        <v>70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70"/>
    </row>
    <row r="40" spans="1:11" x14ac:dyDescent="0.25">
      <c r="A40" s="263" t="s">
        <v>71</v>
      </c>
      <c r="B40" s="263"/>
      <c r="C40" s="263"/>
      <c r="D40" s="263"/>
      <c r="E40" s="270"/>
      <c r="F40" s="270"/>
      <c r="G40" s="270"/>
      <c r="H40" s="270"/>
      <c r="I40" s="270"/>
      <c r="J40" s="270"/>
      <c r="K40" s="270"/>
    </row>
    <row r="41" spans="1:11" x14ac:dyDescent="0.25">
      <c r="A41" s="49"/>
      <c r="B41" s="49"/>
      <c r="C41" s="49"/>
      <c r="D41" s="49"/>
      <c r="E41" s="50"/>
      <c r="F41" s="50"/>
      <c r="G41" s="50"/>
      <c r="H41" s="50"/>
      <c r="I41" s="50"/>
      <c r="J41" s="50"/>
      <c r="K41" s="50"/>
    </row>
    <row r="42" spans="1:11" x14ac:dyDescent="0.25">
      <c r="A42" s="263" t="s">
        <v>72</v>
      </c>
      <c r="B42" s="263"/>
      <c r="C42" s="263"/>
      <c r="D42" s="263"/>
      <c r="E42" s="263"/>
      <c r="F42" s="263"/>
      <c r="G42" s="263"/>
      <c r="H42" s="263"/>
      <c r="I42" s="263"/>
      <c r="J42" s="263"/>
      <c r="K42" s="50"/>
    </row>
    <row r="43" spans="1:11" x14ac:dyDescent="0.25">
      <c r="A43" s="263" t="s">
        <v>73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50"/>
    </row>
    <row r="44" spans="1:11" ht="15.6" x14ac:dyDescent="0.25">
      <c r="A44" s="51"/>
      <c r="B44" s="10"/>
      <c r="C44" s="10"/>
      <c r="D44" s="10"/>
      <c r="E44" s="10"/>
      <c r="F44" s="10"/>
      <c r="G44" s="10"/>
      <c r="H44" s="10"/>
      <c r="I44" s="10"/>
      <c r="J44" s="10"/>
    </row>
    <row r="45" spans="1:11" x14ac:dyDescent="0.25">
      <c r="A45" s="10" t="s">
        <v>74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1" ht="15.6" x14ac:dyDescent="0.25">
      <c r="A46" s="51"/>
      <c r="B46" s="10"/>
      <c r="C46" s="10"/>
      <c r="D46" s="10"/>
      <c r="E46" s="10"/>
      <c r="F46" s="10"/>
      <c r="G46" s="10"/>
      <c r="H46" s="10"/>
      <c r="I46" s="10"/>
      <c r="J46" s="10"/>
    </row>
    <row r="47" spans="1:11" x14ac:dyDescent="0.25">
      <c r="A47" s="269" t="s">
        <v>75</v>
      </c>
      <c r="B47" s="269"/>
      <c r="C47" s="10"/>
      <c r="D47" s="10"/>
      <c r="E47" s="10"/>
      <c r="F47" s="10"/>
      <c r="G47" s="10"/>
      <c r="H47" s="10"/>
      <c r="I47" s="10"/>
      <c r="J47" s="10"/>
    </row>
  </sheetData>
  <mergeCells count="15">
    <mergeCell ref="A42:J42"/>
    <mergeCell ref="A43:J43"/>
    <mergeCell ref="A47:B47"/>
    <mergeCell ref="A35:K35"/>
    <mergeCell ref="A36:K36"/>
    <mergeCell ref="A37:K37"/>
    <mergeCell ref="A38:K38"/>
    <mergeCell ref="A39:K39"/>
    <mergeCell ref="A40:K40"/>
    <mergeCell ref="A34:K34"/>
    <mergeCell ref="A1:J1"/>
    <mergeCell ref="A2:J2"/>
    <mergeCell ref="A4:J4"/>
    <mergeCell ref="D6:H6"/>
    <mergeCell ref="I7:J7"/>
  </mergeCells>
  <printOptions horizontalCentered="1"/>
  <pageMargins left="0.5" right="0.5" top="0.5" bottom="0.5" header="0.3" footer="0.3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35"/>
  <sheetViews>
    <sheetView showGridLines="0" zoomScaleNormal="100" zoomScaleSheetLayoutView="90" workbookViewId="0">
      <selection sqref="A1:I1"/>
    </sheetView>
  </sheetViews>
  <sheetFormatPr defaultColWidth="9.28515625" defaultRowHeight="13.2" x14ac:dyDescent="0.25"/>
  <cols>
    <col min="1" max="1" width="24.85546875" style="4" customWidth="1"/>
    <col min="2" max="8" width="15.28515625" style="4" customWidth="1"/>
    <col min="9" max="9" width="15.42578125" style="4" customWidth="1"/>
    <col min="10" max="10" width="2.85546875" style="4" customWidth="1"/>
    <col min="11" max="16384" width="9.28515625" style="4"/>
  </cols>
  <sheetData>
    <row r="1" spans="1:9" ht="12.75" customHeight="1" x14ac:dyDescent="0.25">
      <c r="A1" s="265" t="s">
        <v>377</v>
      </c>
      <c r="B1" s="265"/>
      <c r="C1" s="265"/>
      <c r="D1" s="265"/>
      <c r="E1" s="265"/>
      <c r="F1" s="265"/>
      <c r="G1" s="265"/>
      <c r="H1" s="265"/>
      <c r="I1" s="265"/>
    </row>
    <row r="2" spans="1:9" ht="12.75" customHeight="1" x14ac:dyDescent="0.25">
      <c r="A2" s="266" t="s">
        <v>364</v>
      </c>
      <c r="B2" s="266"/>
      <c r="C2" s="266"/>
      <c r="D2" s="266"/>
      <c r="E2" s="266"/>
      <c r="F2" s="266"/>
      <c r="G2" s="266"/>
      <c r="H2" s="266"/>
      <c r="I2" s="266"/>
    </row>
    <row r="3" spans="1:9" ht="12.7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</row>
    <row r="4" spans="1:9" ht="12.75" customHeight="1" x14ac:dyDescent="0.25">
      <c r="A4" s="15" t="s">
        <v>110</v>
      </c>
      <c r="B4" s="16">
        <v>2011</v>
      </c>
      <c r="C4" s="237">
        <v>2012</v>
      </c>
      <c r="D4" s="237">
        <v>2013</v>
      </c>
      <c r="E4" s="238">
        <v>2014</v>
      </c>
      <c r="F4" s="237">
        <v>2015</v>
      </c>
      <c r="G4" s="238">
        <v>2016</v>
      </c>
      <c r="H4" s="238">
        <v>2017</v>
      </c>
      <c r="I4" s="239" t="s">
        <v>378</v>
      </c>
    </row>
    <row r="5" spans="1:9" ht="12.7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2.75" customHeight="1" x14ac:dyDescent="0.25">
      <c r="A6" s="225" t="s">
        <v>379</v>
      </c>
      <c r="B6" s="139"/>
      <c r="C6" s="139"/>
      <c r="D6" s="139"/>
      <c r="E6" s="139"/>
      <c r="F6" s="139"/>
      <c r="G6" s="139"/>
      <c r="H6" s="139"/>
      <c r="I6" s="139"/>
    </row>
    <row r="7" spans="1:9" ht="12.75" customHeight="1" x14ac:dyDescent="0.25">
      <c r="A7" s="10" t="s">
        <v>380</v>
      </c>
      <c r="B7" s="240">
        <v>67019</v>
      </c>
      <c r="C7" s="240">
        <v>51860</v>
      </c>
      <c r="D7" s="240">
        <v>43449</v>
      </c>
      <c r="E7" s="240">
        <v>44838</v>
      </c>
      <c r="F7" s="240">
        <v>41043.80000000001</v>
      </c>
      <c r="G7" s="240">
        <v>58960.63</v>
      </c>
      <c r="H7" s="240">
        <v>53816</v>
      </c>
      <c r="I7" s="240">
        <v>43830</v>
      </c>
    </row>
    <row r="8" spans="1:9" ht="12.75" customHeight="1" x14ac:dyDescent="0.25">
      <c r="A8" s="10" t="s">
        <v>381</v>
      </c>
      <c r="B8" s="240">
        <v>552604</v>
      </c>
      <c r="C8" s="240">
        <v>532838</v>
      </c>
      <c r="D8" s="240">
        <v>277877</v>
      </c>
      <c r="E8" s="240">
        <v>418567</v>
      </c>
      <c r="F8" s="240">
        <v>440976</v>
      </c>
      <c r="G8" s="240">
        <v>555888</v>
      </c>
      <c r="H8" s="240">
        <v>540321</v>
      </c>
      <c r="I8" s="240">
        <v>527701</v>
      </c>
    </row>
    <row r="9" spans="1:9" ht="14.25" customHeight="1" x14ac:dyDescent="0.25">
      <c r="A9" s="225" t="s">
        <v>382</v>
      </c>
      <c r="B9" s="26"/>
      <c r="C9" s="26"/>
      <c r="D9" s="26"/>
      <c r="E9" s="26"/>
      <c r="F9" s="26"/>
      <c r="G9" s="26"/>
      <c r="H9" s="26"/>
      <c r="I9" s="26"/>
    </row>
    <row r="10" spans="1:9" ht="12.75" customHeight="1" x14ac:dyDescent="0.25">
      <c r="A10" s="10" t="s">
        <v>380</v>
      </c>
      <c r="B10" s="240">
        <v>60418</v>
      </c>
      <c r="C10" s="240">
        <v>54001</v>
      </c>
      <c r="D10" s="240">
        <v>58297</v>
      </c>
      <c r="E10" s="240">
        <v>67170</v>
      </c>
      <c r="F10" s="240">
        <v>79536.869999999981</v>
      </c>
      <c r="G10" s="240">
        <v>75893.70000000007</v>
      </c>
      <c r="H10" s="240">
        <v>92081</v>
      </c>
      <c r="I10" s="240">
        <v>82404</v>
      </c>
    </row>
    <row r="11" spans="1:9" ht="12.75" customHeight="1" x14ac:dyDescent="0.25">
      <c r="A11" s="10" t="s">
        <v>381</v>
      </c>
      <c r="B11" s="240">
        <v>1393314</v>
      </c>
      <c r="C11" s="240">
        <v>1185931</v>
      </c>
      <c r="D11" s="240">
        <v>1306635</v>
      </c>
      <c r="E11" s="240">
        <v>1223130</v>
      </c>
      <c r="F11" s="240">
        <v>1271021</v>
      </c>
      <c r="G11" s="240">
        <v>1568374</v>
      </c>
      <c r="H11" s="240">
        <v>1215617</v>
      </c>
      <c r="I11" s="240">
        <v>885040</v>
      </c>
    </row>
    <row r="12" spans="1:9" ht="12.75" customHeight="1" x14ac:dyDescent="0.25">
      <c r="A12" s="225" t="s">
        <v>383</v>
      </c>
      <c r="B12" s="23"/>
      <c r="C12" s="23"/>
      <c r="D12" s="23"/>
      <c r="E12" s="23"/>
      <c r="F12" s="23"/>
      <c r="G12" s="23"/>
      <c r="H12" s="23"/>
      <c r="I12" s="23"/>
    </row>
    <row r="13" spans="1:9" ht="12.75" customHeight="1" x14ac:dyDescent="0.25">
      <c r="A13" s="10" t="s">
        <v>380</v>
      </c>
      <c r="B13" s="240">
        <v>5163</v>
      </c>
      <c r="C13" s="240">
        <v>2133</v>
      </c>
      <c r="D13" s="241">
        <v>11255</v>
      </c>
      <c r="E13" s="240">
        <v>5795.81</v>
      </c>
      <c r="F13" s="241">
        <v>7176.1899999999987</v>
      </c>
      <c r="G13" s="240">
        <v>6324.2999999999984</v>
      </c>
      <c r="H13" s="240">
        <v>8101</v>
      </c>
      <c r="I13" s="240">
        <v>3316</v>
      </c>
    </row>
    <row r="14" spans="1:9" ht="12.75" customHeight="1" x14ac:dyDescent="0.25">
      <c r="A14" s="10" t="s">
        <v>381</v>
      </c>
      <c r="B14" s="240">
        <v>143884</v>
      </c>
      <c r="C14" s="240">
        <v>105529</v>
      </c>
      <c r="D14" s="240">
        <v>110739</v>
      </c>
      <c r="E14" s="240">
        <v>147685</v>
      </c>
      <c r="F14" s="240">
        <v>144119</v>
      </c>
      <c r="G14" s="240">
        <v>124452</v>
      </c>
      <c r="H14" s="240">
        <v>154083</v>
      </c>
      <c r="I14" s="240">
        <v>140598</v>
      </c>
    </row>
    <row r="15" spans="1:9" ht="12.75" customHeight="1" x14ac:dyDescent="0.25">
      <c r="A15" s="225" t="s">
        <v>384</v>
      </c>
      <c r="B15" s="23"/>
      <c r="C15" s="23"/>
      <c r="D15" s="23"/>
      <c r="E15" s="23"/>
      <c r="F15" s="23"/>
      <c r="G15" s="23"/>
      <c r="H15" s="23"/>
      <c r="I15" s="23"/>
    </row>
    <row r="16" spans="1:9" ht="12.75" customHeight="1" x14ac:dyDescent="0.25">
      <c r="A16" s="10" t="s">
        <v>380</v>
      </c>
      <c r="B16" s="240">
        <v>9</v>
      </c>
      <c r="C16" s="240">
        <v>87</v>
      </c>
      <c r="D16" s="240">
        <v>2</v>
      </c>
      <c r="E16" s="240">
        <v>30</v>
      </c>
      <c r="F16" s="242">
        <v>10</v>
      </c>
      <c r="G16" s="242">
        <v>4</v>
      </c>
      <c r="H16" s="242">
        <v>8</v>
      </c>
      <c r="I16" s="242">
        <v>9</v>
      </c>
    </row>
    <row r="17" spans="1:13" ht="12.75" customHeight="1" x14ac:dyDescent="0.25">
      <c r="A17" s="10" t="s">
        <v>381</v>
      </c>
      <c r="B17" s="243">
        <v>4730</v>
      </c>
      <c r="C17" s="243">
        <v>21026</v>
      </c>
      <c r="D17" s="243">
        <v>1301</v>
      </c>
      <c r="E17" s="243">
        <v>14308</v>
      </c>
      <c r="F17" s="243">
        <v>7609</v>
      </c>
      <c r="G17" s="243">
        <v>4570</v>
      </c>
      <c r="H17" s="243">
        <v>8632</v>
      </c>
      <c r="I17" s="243">
        <v>4766</v>
      </c>
      <c r="M17" s="49"/>
    </row>
    <row r="18" spans="1:13" ht="12.75" customHeight="1" x14ac:dyDescent="0.25">
      <c r="A18" s="225" t="s">
        <v>385</v>
      </c>
      <c r="B18" s="23"/>
      <c r="C18" s="23"/>
      <c r="D18" s="23"/>
      <c r="E18" s="23"/>
      <c r="F18" s="23"/>
      <c r="G18" s="23"/>
      <c r="H18" s="23"/>
      <c r="I18" s="23"/>
    </row>
    <row r="19" spans="1:13" ht="12.75" customHeight="1" x14ac:dyDescent="0.25">
      <c r="A19" s="10" t="s">
        <v>380</v>
      </c>
      <c r="B19" s="240">
        <v>56196</v>
      </c>
      <c r="C19" s="240">
        <v>47594</v>
      </c>
      <c r="D19" s="240">
        <v>43959</v>
      </c>
      <c r="E19" s="240">
        <v>36251</v>
      </c>
      <c r="F19" s="240">
        <v>29735.520000000004</v>
      </c>
      <c r="G19" s="240">
        <v>35114.990000000005</v>
      </c>
      <c r="H19" s="240">
        <v>35488</v>
      </c>
      <c r="I19" s="240">
        <v>32731</v>
      </c>
    </row>
    <row r="20" spans="1:13" ht="12.75" customHeight="1" x14ac:dyDescent="0.25">
      <c r="A20" s="10" t="s">
        <v>381</v>
      </c>
      <c r="B20" s="240">
        <v>8330148</v>
      </c>
      <c r="C20" s="240">
        <v>8451101</v>
      </c>
      <c r="D20" s="240">
        <v>8481807</v>
      </c>
      <c r="E20" s="240">
        <v>8401038</v>
      </c>
      <c r="F20" s="240">
        <v>8337179</v>
      </c>
      <c r="G20" s="240">
        <v>8016710</v>
      </c>
      <c r="H20" s="240">
        <v>8113233</v>
      </c>
      <c r="I20" s="240">
        <v>7854841</v>
      </c>
    </row>
    <row r="21" spans="1:13" ht="12.75" customHeight="1" x14ac:dyDescent="0.25">
      <c r="A21" s="225" t="s">
        <v>386</v>
      </c>
      <c r="B21" s="23"/>
      <c r="C21" s="23"/>
      <c r="D21" s="23"/>
      <c r="E21" s="23"/>
      <c r="F21" s="23"/>
      <c r="G21" s="23"/>
      <c r="H21" s="23"/>
      <c r="I21" s="23"/>
    </row>
    <row r="22" spans="1:13" ht="12.75" customHeight="1" x14ac:dyDescent="0.25">
      <c r="A22" s="10" t="s">
        <v>380</v>
      </c>
      <c r="B22" s="240">
        <v>1241910</v>
      </c>
      <c r="C22" s="240">
        <v>1395642.9899999998</v>
      </c>
      <c r="D22" s="240">
        <v>1460479.46</v>
      </c>
      <c r="E22" s="240">
        <v>1435901.3100000012</v>
      </c>
      <c r="F22" s="240">
        <v>1448603</v>
      </c>
      <c r="G22" s="240">
        <v>1362225</v>
      </c>
      <c r="H22" s="240">
        <v>1336977</v>
      </c>
      <c r="I22" s="240">
        <v>1435601</v>
      </c>
    </row>
    <row r="23" spans="1:13" ht="12.75" customHeight="1" x14ac:dyDescent="0.25">
      <c r="A23" s="10" t="s">
        <v>381</v>
      </c>
      <c r="B23" s="240">
        <v>7794381</v>
      </c>
      <c r="C23" s="240">
        <v>7793402</v>
      </c>
      <c r="D23" s="240">
        <v>7679394</v>
      </c>
      <c r="E23" s="240">
        <v>7870850</v>
      </c>
      <c r="F23" s="240">
        <v>8265214</v>
      </c>
      <c r="G23" s="240">
        <v>6868140</v>
      </c>
      <c r="H23" s="240">
        <v>6482162</v>
      </c>
      <c r="I23" s="240">
        <v>7267406</v>
      </c>
    </row>
    <row r="24" spans="1:13" ht="12.75" customHeight="1" x14ac:dyDescent="0.25">
      <c r="A24" s="225" t="s">
        <v>387</v>
      </c>
      <c r="B24" s="23"/>
      <c r="C24" s="23"/>
      <c r="D24" s="23"/>
      <c r="E24" s="23"/>
      <c r="F24" s="23"/>
      <c r="G24" s="23"/>
      <c r="H24" s="23"/>
      <c r="I24" s="23"/>
    </row>
    <row r="25" spans="1:13" ht="12.75" customHeight="1" x14ac:dyDescent="0.25">
      <c r="A25" s="10" t="s">
        <v>380</v>
      </c>
      <c r="B25" s="240">
        <v>4714</v>
      </c>
      <c r="C25" s="240">
        <v>7669</v>
      </c>
      <c r="D25" s="240">
        <v>884</v>
      </c>
      <c r="E25" s="240">
        <v>581</v>
      </c>
      <c r="F25" s="240">
        <v>3396.2</v>
      </c>
      <c r="G25" s="240">
        <v>6392.8</v>
      </c>
      <c r="H25" s="240">
        <v>5585</v>
      </c>
      <c r="I25" s="240">
        <v>4438</v>
      </c>
    </row>
    <row r="26" spans="1:13" ht="12.75" customHeight="1" x14ac:dyDescent="0.25">
      <c r="A26" s="10" t="s">
        <v>381</v>
      </c>
      <c r="B26" s="240">
        <v>107864</v>
      </c>
      <c r="C26" s="240">
        <v>172306</v>
      </c>
      <c r="D26" s="240">
        <v>27927</v>
      </c>
      <c r="E26" s="240">
        <v>32225</v>
      </c>
      <c r="F26" s="240">
        <v>89937</v>
      </c>
      <c r="G26" s="240">
        <v>114410</v>
      </c>
      <c r="H26" s="240">
        <v>181464</v>
      </c>
      <c r="I26" s="240">
        <v>165582</v>
      </c>
    </row>
    <row r="27" spans="1:13" ht="12.75" customHeight="1" x14ac:dyDescent="0.25">
      <c r="A27" s="225" t="s">
        <v>56</v>
      </c>
      <c r="B27" s="23"/>
      <c r="C27" s="23"/>
      <c r="D27" s="23"/>
      <c r="E27" s="23"/>
      <c r="F27" s="23"/>
      <c r="G27" s="23"/>
      <c r="H27" s="23"/>
      <c r="I27" s="23"/>
    </row>
    <row r="28" spans="1:13" ht="12.75" customHeight="1" x14ac:dyDescent="0.25">
      <c r="A28" s="10" t="s">
        <v>380</v>
      </c>
      <c r="B28" s="240">
        <v>1435429</v>
      </c>
      <c r="C28" s="240">
        <v>1558986.41</v>
      </c>
      <c r="D28" s="240">
        <v>1618325.73</v>
      </c>
      <c r="E28" s="240">
        <v>1590567.0500000014</v>
      </c>
      <c r="F28" s="240">
        <v>1609501</v>
      </c>
      <c r="G28" s="240">
        <v>1544915</v>
      </c>
      <c r="H28" s="240">
        <v>1532055</v>
      </c>
      <c r="I28" s="240">
        <v>1602328</v>
      </c>
    </row>
    <row r="29" spans="1:13" ht="12.75" customHeight="1" x14ac:dyDescent="0.25">
      <c r="A29" s="10" t="s">
        <v>381</v>
      </c>
      <c r="B29" s="240">
        <v>18326925</v>
      </c>
      <c r="C29" s="240">
        <v>18262133</v>
      </c>
      <c r="D29" s="240">
        <v>17885680</v>
      </c>
      <c r="E29" s="240">
        <v>18107803</v>
      </c>
      <c r="F29" s="240">
        <v>18556055</v>
      </c>
      <c r="G29" s="240">
        <v>17252544</v>
      </c>
      <c r="H29" s="240">
        <v>16695512</v>
      </c>
      <c r="I29" s="240">
        <v>16845934</v>
      </c>
    </row>
    <row r="30" spans="1:13" ht="12.75" customHeight="1" x14ac:dyDescent="0.25">
      <c r="A30" s="139"/>
      <c r="B30" s="24"/>
      <c r="C30" s="24"/>
      <c r="D30" s="24"/>
      <c r="E30" s="24"/>
      <c r="F30" s="24"/>
      <c r="G30" s="24"/>
      <c r="H30" s="24"/>
      <c r="I30" s="24"/>
    </row>
    <row r="31" spans="1:13" ht="15.6" x14ac:dyDescent="0.25">
      <c r="A31" s="264" t="s">
        <v>388</v>
      </c>
      <c r="B31" s="264"/>
      <c r="C31" s="264"/>
      <c r="D31" s="264"/>
      <c r="E31" s="264"/>
      <c r="F31" s="264"/>
      <c r="G31" s="264"/>
      <c r="H31" s="264"/>
      <c r="I31" s="264"/>
    </row>
    <row r="32" spans="1:13" ht="13.2" customHeight="1" x14ac:dyDescent="0.25">
      <c r="A32" s="244"/>
      <c r="B32" s="10"/>
      <c r="C32" s="10"/>
      <c r="D32" s="10"/>
      <c r="E32" s="10"/>
      <c r="F32" s="10"/>
      <c r="G32" s="10"/>
      <c r="H32" s="10"/>
      <c r="I32" s="10"/>
    </row>
    <row r="33" spans="1:10" ht="14.25" customHeight="1" x14ac:dyDescent="0.25">
      <c r="A33" s="269" t="s">
        <v>389</v>
      </c>
      <c r="B33" s="269"/>
      <c r="C33" s="269"/>
      <c r="D33" s="269"/>
      <c r="E33" s="269"/>
      <c r="F33" s="269"/>
      <c r="G33" s="269"/>
      <c r="H33" s="269"/>
      <c r="I33" s="269"/>
      <c r="J33" s="10"/>
    </row>
    <row r="34" spans="1:10" x14ac:dyDescent="0.2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10" ht="14.25" customHeight="1" x14ac:dyDescent="0.25">
      <c r="A35" s="10" t="s">
        <v>390</v>
      </c>
      <c r="B35" s="10"/>
      <c r="C35" s="10"/>
      <c r="D35" s="10"/>
      <c r="E35" s="10"/>
      <c r="F35" s="10"/>
      <c r="G35" s="10"/>
      <c r="H35" s="10"/>
      <c r="I35" s="10"/>
    </row>
  </sheetData>
  <mergeCells count="4">
    <mergeCell ref="A1:I1"/>
    <mergeCell ref="A2:I2"/>
    <mergeCell ref="A31:I31"/>
    <mergeCell ref="A33:I33"/>
  </mergeCells>
  <printOptions horizontalCentered="1"/>
  <pageMargins left="0.5" right="0.5" top="0.5" bottom="0.5" header="0.3" footer="0.3"/>
  <pageSetup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8"/>
  <sheetViews>
    <sheetView workbookViewId="0">
      <selection sqref="A1:J1"/>
    </sheetView>
  </sheetViews>
  <sheetFormatPr defaultColWidth="9.28515625" defaultRowHeight="13.2" x14ac:dyDescent="0.25"/>
  <cols>
    <col min="1" max="1" width="25.42578125" style="4" customWidth="1"/>
    <col min="2" max="10" width="15.140625" style="4" customWidth="1"/>
    <col min="11" max="11" width="2.85546875" style="4" customWidth="1"/>
    <col min="12" max="16384" width="9.28515625" style="4"/>
  </cols>
  <sheetData>
    <row r="1" spans="1:10" ht="12.75" customHeight="1" x14ac:dyDescent="0.25">
      <c r="A1" s="265" t="s">
        <v>391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2.75" customHeight="1" x14ac:dyDescent="0.25">
      <c r="A2" s="266" t="s">
        <v>364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2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 x14ac:dyDescent="0.25">
      <c r="A4" s="15" t="s">
        <v>392</v>
      </c>
      <c r="B4" s="245" t="s">
        <v>393</v>
      </c>
      <c r="C4" s="16" t="s">
        <v>394</v>
      </c>
      <c r="D4" s="246" t="s">
        <v>395</v>
      </c>
      <c r="E4" s="246" t="s">
        <v>396</v>
      </c>
      <c r="F4" s="246" t="s">
        <v>397</v>
      </c>
      <c r="G4" s="246" t="s">
        <v>398</v>
      </c>
      <c r="H4" s="246" t="s">
        <v>399</v>
      </c>
      <c r="I4" s="246" t="s">
        <v>400</v>
      </c>
      <c r="J4" s="246" t="s">
        <v>401</v>
      </c>
    </row>
    <row r="5" spans="1:10" ht="12.75" customHeight="1" x14ac:dyDescent="0.25">
      <c r="A5" s="12"/>
      <c r="B5" s="247"/>
      <c r="C5" s="248"/>
      <c r="D5" s="249"/>
      <c r="E5" s="249"/>
      <c r="F5" s="249"/>
      <c r="G5" s="249"/>
      <c r="H5" s="249"/>
      <c r="I5" s="249"/>
      <c r="J5" s="249"/>
    </row>
    <row r="6" spans="1:10" ht="12.75" customHeight="1" x14ac:dyDescent="0.25">
      <c r="A6" s="225" t="s">
        <v>402</v>
      </c>
      <c r="B6" s="139"/>
      <c r="C6" s="226"/>
      <c r="D6" s="139"/>
      <c r="E6" s="139"/>
      <c r="F6" s="139"/>
      <c r="G6" s="139"/>
      <c r="H6" s="139"/>
      <c r="I6" s="139"/>
      <c r="J6" s="139"/>
    </row>
    <row r="7" spans="1:10" ht="12.75" customHeight="1" x14ac:dyDescent="0.25">
      <c r="A7" s="10" t="s">
        <v>403</v>
      </c>
      <c r="B7" s="23">
        <v>135186</v>
      </c>
      <c r="C7" s="24">
        <v>166859</v>
      </c>
      <c r="D7" s="24">
        <v>146073</v>
      </c>
      <c r="E7" s="24">
        <v>150359</v>
      </c>
      <c r="F7" s="24">
        <v>193066</v>
      </c>
      <c r="G7" s="24">
        <v>183892</v>
      </c>
      <c r="H7" s="24">
        <v>237697</v>
      </c>
      <c r="I7" s="24">
        <v>194772</v>
      </c>
      <c r="J7" s="24">
        <v>210467</v>
      </c>
    </row>
    <row r="8" spans="1:10" ht="12.75" customHeight="1" x14ac:dyDescent="0.25">
      <c r="A8" s="10" t="s">
        <v>404</v>
      </c>
      <c r="B8" s="23">
        <v>96456610</v>
      </c>
      <c r="C8" s="24">
        <v>99246101</v>
      </c>
      <c r="D8" s="24">
        <v>95509294</v>
      </c>
      <c r="E8" s="24">
        <v>91387907</v>
      </c>
      <c r="F8" s="24">
        <v>97496888</v>
      </c>
      <c r="G8" s="24">
        <v>97887926</v>
      </c>
      <c r="H8" s="24">
        <v>93924169</v>
      </c>
      <c r="I8" s="24">
        <v>94364589</v>
      </c>
      <c r="J8" s="24">
        <v>100520017</v>
      </c>
    </row>
    <row r="9" spans="1:10" ht="12.75" customHeight="1" x14ac:dyDescent="0.25">
      <c r="A9" s="225" t="s">
        <v>405</v>
      </c>
      <c r="B9" s="25"/>
      <c r="C9" s="24"/>
      <c r="D9" s="24"/>
      <c r="E9" s="24"/>
      <c r="F9" s="24"/>
      <c r="G9" s="24"/>
      <c r="H9" s="24"/>
      <c r="I9" s="24"/>
      <c r="J9" s="24"/>
    </row>
    <row r="10" spans="1:10" ht="12.75" customHeight="1" x14ac:dyDescent="0.25">
      <c r="A10" s="10" t="s">
        <v>403</v>
      </c>
      <c r="B10" s="23">
        <v>50042</v>
      </c>
      <c r="C10" s="24">
        <v>61514</v>
      </c>
      <c r="D10" s="24">
        <v>82187</v>
      </c>
      <c r="E10" s="24">
        <v>89807</v>
      </c>
      <c r="F10" s="24">
        <v>135217</v>
      </c>
      <c r="G10" s="24">
        <v>79446</v>
      </c>
      <c r="H10" s="24">
        <v>123713</v>
      </c>
      <c r="I10" s="24">
        <v>142739</v>
      </c>
      <c r="J10" s="24">
        <v>160647</v>
      </c>
    </row>
    <row r="11" spans="1:10" ht="12.75" customHeight="1" x14ac:dyDescent="0.25">
      <c r="A11" s="10" t="s">
        <v>404</v>
      </c>
      <c r="B11" s="23">
        <v>30341898</v>
      </c>
      <c r="C11" s="24">
        <v>31744500</v>
      </c>
      <c r="D11" s="24">
        <v>35069509</v>
      </c>
      <c r="E11" s="24">
        <v>42293363</v>
      </c>
      <c r="F11" s="24">
        <v>38506765</v>
      </c>
      <c r="G11" s="24">
        <v>40212376</v>
      </c>
      <c r="H11" s="24">
        <v>40210143</v>
      </c>
      <c r="I11" s="24">
        <v>35089209</v>
      </c>
      <c r="J11" s="24">
        <v>35928056</v>
      </c>
    </row>
    <row r="12" spans="1:10" ht="12.75" customHeight="1" x14ac:dyDescent="0.25">
      <c r="A12" s="225" t="s">
        <v>406</v>
      </c>
      <c r="B12" s="25"/>
      <c r="C12" s="24"/>
      <c r="D12" s="24"/>
      <c r="E12" s="24"/>
      <c r="F12" s="24"/>
      <c r="G12" s="24"/>
      <c r="H12" s="24"/>
      <c r="I12" s="24"/>
      <c r="J12" s="24"/>
    </row>
    <row r="13" spans="1:10" ht="12.75" customHeight="1" x14ac:dyDescent="0.25">
      <c r="A13" s="10" t="s">
        <v>403</v>
      </c>
      <c r="B13" s="23">
        <v>365835</v>
      </c>
      <c r="C13" s="24">
        <v>303681</v>
      </c>
      <c r="D13" s="24">
        <v>232901</v>
      </c>
      <c r="E13" s="24">
        <v>170020</v>
      </c>
      <c r="F13" s="24">
        <v>205750</v>
      </c>
      <c r="G13" s="24">
        <v>465108</v>
      </c>
      <c r="H13" s="24">
        <v>97915</v>
      </c>
      <c r="I13" s="24">
        <v>237969</v>
      </c>
      <c r="J13" s="24">
        <v>171657</v>
      </c>
    </row>
    <row r="14" spans="1:10" ht="12.75" customHeight="1" x14ac:dyDescent="0.25">
      <c r="A14" s="10" t="s">
        <v>404</v>
      </c>
      <c r="B14" s="23">
        <v>34021996</v>
      </c>
      <c r="C14" s="24">
        <v>33738769</v>
      </c>
      <c r="D14" s="24">
        <v>33791699</v>
      </c>
      <c r="E14" s="24">
        <v>32111631</v>
      </c>
      <c r="F14" s="24">
        <v>35173002</v>
      </c>
      <c r="G14" s="24">
        <v>33584166</v>
      </c>
      <c r="H14" s="24">
        <v>32958401</v>
      </c>
      <c r="I14" s="24">
        <v>35503902</v>
      </c>
      <c r="J14" s="24">
        <v>33938806</v>
      </c>
    </row>
    <row r="15" spans="1:10" ht="12.75" customHeight="1" x14ac:dyDescent="0.25">
      <c r="A15" s="225" t="s">
        <v>407</v>
      </c>
      <c r="B15" s="25"/>
      <c r="C15" s="139"/>
      <c r="D15" s="139"/>
      <c r="E15" s="139"/>
      <c r="F15" s="139"/>
      <c r="G15" s="139"/>
      <c r="H15" s="139"/>
      <c r="I15" s="139"/>
      <c r="J15" s="139"/>
    </row>
    <row r="16" spans="1:10" ht="12.75" customHeight="1" x14ac:dyDescent="0.25">
      <c r="A16" s="10" t="s">
        <v>403</v>
      </c>
      <c r="B16" s="23">
        <v>2543</v>
      </c>
      <c r="C16" s="139">
        <v>843</v>
      </c>
      <c r="D16" s="139">
        <v>423</v>
      </c>
      <c r="E16" s="24">
        <v>1318</v>
      </c>
      <c r="F16" s="24">
        <v>2144</v>
      </c>
      <c r="G16" s="24">
        <v>1367</v>
      </c>
      <c r="H16" s="24">
        <v>777</v>
      </c>
      <c r="I16" s="24">
        <v>1028</v>
      </c>
      <c r="J16" s="24">
        <v>1221</v>
      </c>
    </row>
    <row r="17" spans="1:10" ht="12.75" customHeight="1" x14ac:dyDescent="0.25">
      <c r="A17" s="10" t="s">
        <v>404</v>
      </c>
      <c r="B17" s="23">
        <v>247643</v>
      </c>
      <c r="C17" s="24">
        <v>290810</v>
      </c>
      <c r="D17" s="24">
        <v>230702</v>
      </c>
      <c r="E17" s="24">
        <v>224759</v>
      </c>
      <c r="F17" s="24">
        <v>185833</v>
      </c>
      <c r="G17" s="24">
        <v>148086</v>
      </c>
      <c r="H17" s="24">
        <v>193655</v>
      </c>
      <c r="I17" s="24">
        <v>197244</v>
      </c>
      <c r="J17" s="24">
        <v>186891</v>
      </c>
    </row>
    <row r="18" spans="1:10" ht="14.25" customHeight="1" x14ac:dyDescent="0.25">
      <c r="A18" s="225" t="s">
        <v>408</v>
      </c>
      <c r="B18" s="25"/>
      <c r="C18" s="139"/>
      <c r="D18" s="139"/>
      <c r="E18" s="139"/>
      <c r="F18" s="139"/>
      <c r="G18" s="139"/>
      <c r="H18" s="139"/>
      <c r="I18" s="139"/>
      <c r="J18" s="139"/>
    </row>
    <row r="19" spans="1:10" ht="12.75" customHeight="1" x14ac:dyDescent="0.25">
      <c r="A19" s="10" t="s">
        <v>403</v>
      </c>
      <c r="B19" s="23">
        <v>27637</v>
      </c>
      <c r="C19" s="139">
        <v>5</v>
      </c>
      <c r="D19" s="24">
        <v>19848</v>
      </c>
      <c r="E19" s="11" t="s">
        <v>64</v>
      </c>
      <c r="F19" s="24">
        <v>61980</v>
      </c>
      <c r="G19" s="11">
        <v>31</v>
      </c>
      <c r="H19" s="24">
        <v>26180</v>
      </c>
      <c r="I19" s="11">
        <v>4</v>
      </c>
      <c r="J19" s="24">
        <v>4427</v>
      </c>
    </row>
    <row r="20" spans="1:10" ht="12.75" customHeight="1" x14ac:dyDescent="0.25">
      <c r="A20" s="10" t="s">
        <v>404</v>
      </c>
      <c r="B20" s="23">
        <v>699179</v>
      </c>
      <c r="C20" s="25" t="s">
        <v>64</v>
      </c>
      <c r="D20" s="23">
        <v>722979</v>
      </c>
      <c r="E20" s="25" t="s">
        <v>64</v>
      </c>
      <c r="F20" s="23">
        <v>684412</v>
      </c>
      <c r="G20" s="25" t="s">
        <v>64</v>
      </c>
      <c r="H20" s="23">
        <v>615258</v>
      </c>
      <c r="I20" s="25" t="s">
        <v>64</v>
      </c>
      <c r="J20" s="23">
        <v>597710</v>
      </c>
    </row>
    <row r="21" spans="1:10" ht="12.75" customHeight="1" x14ac:dyDescent="0.25">
      <c r="A21" s="225" t="s">
        <v>409</v>
      </c>
      <c r="B21" s="25"/>
      <c r="C21" s="139"/>
      <c r="D21" s="139"/>
      <c r="E21" s="139"/>
      <c r="F21" s="139"/>
      <c r="G21" s="139"/>
      <c r="H21" s="139"/>
      <c r="I21" s="139"/>
      <c r="J21" s="139"/>
    </row>
    <row r="22" spans="1:10" ht="12.75" customHeight="1" x14ac:dyDescent="0.25">
      <c r="A22" s="10" t="s">
        <v>403</v>
      </c>
      <c r="B22" s="23">
        <v>26501</v>
      </c>
      <c r="C22" s="24">
        <v>45378</v>
      </c>
      <c r="D22" s="24">
        <v>14847</v>
      </c>
      <c r="E22" s="24">
        <v>20050</v>
      </c>
      <c r="F22" s="24">
        <v>12504</v>
      </c>
      <c r="G22" s="24">
        <v>13459</v>
      </c>
      <c r="H22" s="24">
        <v>11487</v>
      </c>
      <c r="I22" s="24">
        <v>12271</v>
      </c>
      <c r="J22" s="24">
        <v>12844</v>
      </c>
    </row>
    <row r="23" spans="1:10" ht="12.75" customHeight="1" x14ac:dyDescent="0.25">
      <c r="A23" s="10" t="s">
        <v>404</v>
      </c>
      <c r="B23" s="23">
        <v>6701486</v>
      </c>
      <c r="C23" s="24">
        <v>15456307</v>
      </c>
      <c r="D23" s="24">
        <v>17224255</v>
      </c>
      <c r="E23" s="24">
        <v>27788295</v>
      </c>
      <c r="F23" s="24">
        <v>15981886</v>
      </c>
      <c r="G23" s="24">
        <v>14305837</v>
      </c>
      <c r="H23" s="24">
        <v>13007852</v>
      </c>
      <c r="I23" s="24">
        <v>14713544</v>
      </c>
      <c r="J23" s="24">
        <v>19285096</v>
      </c>
    </row>
    <row r="24" spans="1:10" ht="12.75" customHeight="1" x14ac:dyDescent="0.25">
      <c r="A24" s="225" t="s">
        <v>410</v>
      </c>
      <c r="B24" s="25"/>
      <c r="C24" s="139"/>
      <c r="D24" s="139"/>
      <c r="E24" s="139"/>
      <c r="F24" s="139"/>
      <c r="G24" s="139"/>
      <c r="H24" s="139"/>
      <c r="I24" s="139"/>
      <c r="J24" s="139"/>
    </row>
    <row r="25" spans="1:10" ht="12.75" customHeight="1" x14ac:dyDescent="0.25">
      <c r="A25" s="10" t="s">
        <v>403</v>
      </c>
      <c r="B25" s="23">
        <v>56729</v>
      </c>
      <c r="C25" s="24">
        <v>56431</v>
      </c>
      <c r="D25" s="24">
        <v>49380</v>
      </c>
      <c r="E25" s="24">
        <v>44693</v>
      </c>
      <c r="F25" s="24">
        <v>27783</v>
      </c>
      <c r="G25" s="24">
        <v>60891</v>
      </c>
      <c r="H25" s="24">
        <v>54267</v>
      </c>
      <c r="I25" s="24">
        <v>43583</v>
      </c>
      <c r="J25" s="24">
        <v>31088</v>
      </c>
    </row>
    <row r="26" spans="1:10" ht="12.75" customHeight="1" x14ac:dyDescent="0.25">
      <c r="A26" s="10" t="s">
        <v>404</v>
      </c>
      <c r="B26" s="23">
        <v>11375210</v>
      </c>
      <c r="C26" s="24">
        <v>10965487</v>
      </c>
      <c r="D26" s="24">
        <v>10668428</v>
      </c>
      <c r="E26" s="24">
        <v>10076236</v>
      </c>
      <c r="F26" s="24">
        <v>10188523</v>
      </c>
      <c r="G26" s="24">
        <v>10608736</v>
      </c>
      <c r="H26" s="24">
        <v>11016953</v>
      </c>
      <c r="I26" s="24">
        <v>9485745</v>
      </c>
      <c r="J26" s="24">
        <v>9400110</v>
      </c>
    </row>
    <row r="27" spans="1:10" ht="12.75" customHeight="1" x14ac:dyDescent="0.25">
      <c r="A27" s="225" t="s">
        <v>56</v>
      </c>
      <c r="B27" s="25"/>
      <c r="C27" s="24"/>
      <c r="D27" s="24"/>
      <c r="E27" s="24"/>
      <c r="F27" s="24"/>
      <c r="G27" s="24"/>
      <c r="H27" s="24"/>
      <c r="I27" s="24"/>
      <c r="J27" s="24"/>
    </row>
    <row r="28" spans="1:10" ht="12.75" customHeight="1" x14ac:dyDescent="0.25">
      <c r="A28" s="10" t="s">
        <v>403</v>
      </c>
      <c r="B28" s="23">
        <v>664473</v>
      </c>
      <c r="C28" s="24">
        <v>634711</v>
      </c>
      <c r="D28" s="24">
        <v>545659</v>
      </c>
      <c r="E28" s="24">
        <v>476247</v>
      </c>
      <c r="F28" s="24">
        <v>638444</v>
      </c>
      <c r="G28" s="24">
        <v>804194</v>
      </c>
      <c r="H28" s="24">
        <v>552036</v>
      </c>
      <c r="I28" s="24">
        <v>632366</v>
      </c>
      <c r="J28" s="24">
        <v>592351</v>
      </c>
    </row>
    <row r="29" spans="1:10" ht="12.75" customHeight="1" x14ac:dyDescent="0.25">
      <c r="A29" s="10" t="s">
        <v>404</v>
      </c>
      <c r="B29" s="23">
        <v>179844022</v>
      </c>
      <c r="C29" s="24">
        <v>191441974</v>
      </c>
      <c r="D29" s="24">
        <v>193216866</v>
      </c>
      <c r="E29" s="24">
        <v>203882191</v>
      </c>
      <c r="F29" s="24">
        <v>198217309</v>
      </c>
      <c r="G29" s="24">
        <v>196747127</v>
      </c>
      <c r="H29" s="24">
        <v>191926431</v>
      </c>
      <c r="I29" s="24">
        <v>189354233</v>
      </c>
      <c r="J29" s="24">
        <v>199856686</v>
      </c>
    </row>
    <row r="30" spans="1:10" ht="12.75" customHeight="1" x14ac:dyDescent="0.25">
      <c r="A30" s="10"/>
      <c r="B30" s="221"/>
      <c r="C30" s="221"/>
      <c r="D30" s="221"/>
      <c r="E30" s="221"/>
      <c r="F30" s="221"/>
      <c r="G30" s="221"/>
      <c r="H30" s="221"/>
      <c r="I30" s="221"/>
      <c r="J30" s="221"/>
    </row>
    <row r="31" spans="1:10" ht="15.6" x14ac:dyDescent="0.25">
      <c r="A31" s="302" t="s">
        <v>411</v>
      </c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0" ht="13.2" customHeight="1" x14ac:dyDescent="0.25">
      <c r="A32" s="25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4.25" customHeight="1" x14ac:dyDescent="0.25">
      <c r="A33" s="269" t="s">
        <v>412</v>
      </c>
      <c r="B33" s="269"/>
      <c r="C33" s="269"/>
      <c r="D33" s="269"/>
      <c r="E33" s="269"/>
      <c r="F33" s="269"/>
      <c r="G33" s="269"/>
      <c r="H33" s="269"/>
      <c r="I33" s="269"/>
      <c r="J33" s="269"/>
    </row>
    <row r="34" spans="1:10" ht="14.25" customHeight="1" x14ac:dyDescent="0.25">
      <c r="A34" s="269" t="s">
        <v>125</v>
      </c>
      <c r="B34" s="269"/>
      <c r="C34" s="269"/>
      <c r="D34" s="269"/>
      <c r="E34" s="269"/>
      <c r="F34" s="269"/>
      <c r="G34" s="269"/>
      <c r="H34" s="269"/>
      <c r="I34" s="269"/>
      <c r="J34" s="269"/>
    </row>
    <row r="35" spans="1:10" ht="14.2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4.25" customHeight="1" x14ac:dyDescent="0.25">
      <c r="A36" s="9" t="s">
        <v>216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 customHeight="1" x14ac:dyDescent="0.25">
      <c r="A38" s="10" t="s">
        <v>413</v>
      </c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5">
    <mergeCell ref="A1:J1"/>
    <mergeCell ref="A2:J2"/>
    <mergeCell ref="A31:J31"/>
    <mergeCell ref="A33:J33"/>
    <mergeCell ref="A34:J34"/>
  </mergeCells>
  <printOptions horizontalCentered="1"/>
  <pageMargins left="0.5" right="0.5" top="0.5" bottom="0.5" header="0.3" footer="0.3"/>
  <pageSetup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34"/>
  <sheetViews>
    <sheetView showGridLines="0" workbookViewId="0">
      <selection sqref="A1:J1"/>
    </sheetView>
  </sheetViews>
  <sheetFormatPr defaultColWidth="9.28515625" defaultRowHeight="13.2" x14ac:dyDescent="0.25"/>
  <cols>
    <col min="1" max="1" width="15.7109375" style="139" customWidth="1"/>
    <col min="2" max="4" width="16" style="139" customWidth="1"/>
    <col min="5" max="10" width="15.42578125" style="139" customWidth="1"/>
    <col min="11" max="11" width="2.85546875" style="139" customWidth="1"/>
    <col min="12" max="16384" width="9.28515625" style="139"/>
  </cols>
  <sheetData>
    <row r="1" spans="1:10" ht="12.75" customHeight="1" x14ac:dyDescent="0.25">
      <c r="A1" s="265" t="s">
        <v>414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2.75" customHeight="1" x14ac:dyDescent="0.25">
      <c r="A2" s="266" t="s">
        <v>364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2.75" customHeight="1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 x14ac:dyDescent="0.25">
      <c r="A4" s="15" t="s">
        <v>110</v>
      </c>
      <c r="B4" s="251">
        <v>2010</v>
      </c>
      <c r="C4" s="251">
        <v>2011</v>
      </c>
      <c r="D4" s="238">
        <v>2012</v>
      </c>
      <c r="E4" s="238">
        <v>2013</v>
      </c>
      <c r="F4" s="239" t="s">
        <v>415</v>
      </c>
      <c r="G4" s="238">
        <v>2015</v>
      </c>
      <c r="H4" s="239" t="s">
        <v>167</v>
      </c>
      <c r="I4" s="239" t="s">
        <v>416</v>
      </c>
      <c r="J4" s="238">
        <v>2018</v>
      </c>
    </row>
    <row r="5" spans="1:10" ht="12.75" customHeight="1" x14ac:dyDescent="0.25">
      <c r="A5" s="12"/>
      <c r="B5" s="25"/>
      <c r="C5" s="25"/>
      <c r="D5" s="25"/>
      <c r="E5" s="25"/>
      <c r="F5" s="25"/>
      <c r="G5" s="25"/>
      <c r="H5" s="25"/>
    </row>
    <row r="6" spans="1:10" ht="12.75" customHeight="1" x14ac:dyDescent="0.25">
      <c r="A6" s="225" t="s">
        <v>402</v>
      </c>
    </row>
    <row r="7" spans="1:10" ht="12.75" customHeight="1" x14ac:dyDescent="0.25">
      <c r="A7" s="10" t="s">
        <v>380</v>
      </c>
      <c r="B7" s="252">
        <v>1987807</v>
      </c>
      <c r="C7" s="252">
        <v>1890018</v>
      </c>
      <c r="D7" s="252">
        <v>1901625</v>
      </c>
      <c r="E7" s="252">
        <v>1883183</v>
      </c>
      <c r="F7" s="252">
        <v>1725720</v>
      </c>
      <c r="G7" s="252">
        <v>1692558</v>
      </c>
      <c r="H7" s="252">
        <v>1477527</v>
      </c>
      <c r="I7" s="24">
        <v>1500066</v>
      </c>
      <c r="J7" s="24">
        <v>1599365</v>
      </c>
    </row>
    <row r="8" spans="1:10" ht="12.75" customHeight="1" x14ac:dyDescent="0.25">
      <c r="A8" s="10" t="s">
        <v>381</v>
      </c>
      <c r="B8" s="241">
        <v>72071538</v>
      </c>
      <c r="C8" s="241">
        <v>73434398</v>
      </c>
      <c r="D8" s="241">
        <v>72472132</v>
      </c>
      <c r="E8" s="240">
        <v>70857427</v>
      </c>
      <c r="F8" s="240">
        <v>71492556</v>
      </c>
      <c r="G8" s="240">
        <v>70859844</v>
      </c>
      <c r="H8" s="240">
        <v>62875906</v>
      </c>
      <c r="I8" s="24">
        <v>66399225</v>
      </c>
      <c r="J8" s="24">
        <v>70493512</v>
      </c>
    </row>
    <row r="9" spans="1:10" ht="12.75" customHeight="1" x14ac:dyDescent="0.25">
      <c r="A9" s="225" t="s">
        <v>405</v>
      </c>
      <c r="B9" s="253"/>
      <c r="C9" s="254"/>
      <c r="D9" s="254"/>
      <c r="E9" s="255"/>
      <c r="F9" s="255"/>
      <c r="G9" s="255"/>
      <c r="H9" s="255"/>
      <c r="I9" s="24"/>
      <c r="J9" s="24"/>
    </row>
    <row r="10" spans="1:10" ht="12.75" customHeight="1" x14ac:dyDescent="0.25">
      <c r="A10" s="10" t="s">
        <v>380</v>
      </c>
      <c r="B10" s="252">
        <v>64164</v>
      </c>
      <c r="C10" s="252">
        <v>63159</v>
      </c>
      <c r="D10" s="252">
        <v>77699</v>
      </c>
      <c r="E10" s="252">
        <v>75382</v>
      </c>
      <c r="F10" s="252">
        <v>78129</v>
      </c>
      <c r="G10" s="252">
        <v>80090</v>
      </c>
      <c r="H10" s="252">
        <v>77394</v>
      </c>
      <c r="I10" s="24">
        <v>79059</v>
      </c>
      <c r="J10" s="24">
        <v>71301</v>
      </c>
    </row>
    <row r="11" spans="1:10" ht="12.75" customHeight="1" x14ac:dyDescent="0.25">
      <c r="A11" s="10" t="s">
        <v>381</v>
      </c>
      <c r="B11" s="252">
        <v>28938038</v>
      </c>
      <c r="C11" s="252">
        <v>29648511</v>
      </c>
      <c r="D11" s="252">
        <v>32556877</v>
      </c>
      <c r="E11" s="252">
        <v>33027046</v>
      </c>
      <c r="F11" s="252">
        <v>32637914</v>
      </c>
      <c r="G11" s="252">
        <v>34854167</v>
      </c>
      <c r="H11" s="252">
        <v>33990028</v>
      </c>
      <c r="I11" s="24">
        <v>35948668</v>
      </c>
      <c r="J11" s="24">
        <v>32276528</v>
      </c>
    </row>
    <row r="12" spans="1:10" ht="12.75" customHeight="1" x14ac:dyDescent="0.25">
      <c r="A12" s="225" t="s">
        <v>406</v>
      </c>
      <c r="B12" s="253"/>
      <c r="C12" s="254"/>
      <c r="D12" s="254"/>
      <c r="E12" s="255"/>
      <c r="F12" s="255"/>
      <c r="G12" s="255"/>
      <c r="H12" s="255"/>
      <c r="I12" s="24"/>
      <c r="J12" s="24"/>
    </row>
    <row r="13" spans="1:10" ht="12.75" customHeight="1" x14ac:dyDescent="0.25">
      <c r="A13" s="10" t="s">
        <v>380</v>
      </c>
      <c r="B13" s="252">
        <v>1160067</v>
      </c>
      <c r="C13" s="252">
        <v>1150829.29</v>
      </c>
      <c r="D13" s="252">
        <v>1084753</v>
      </c>
      <c r="E13" s="252">
        <v>1118852</v>
      </c>
      <c r="F13" s="252">
        <v>1093132.7799999996</v>
      </c>
      <c r="G13" s="252">
        <v>1080210</v>
      </c>
      <c r="H13" s="252">
        <v>1022133</v>
      </c>
      <c r="I13" s="24">
        <v>1077647</v>
      </c>
      <c r="J13" s="24">
        <v>1105634</v>
      </c>
    </row>
    <row r="14" spans="1:10" ht="12.75" customHeight="1" x14ac:dyDescent="0.25">
      <c r="A14" s="10" t="s">
        <v>381</v>
      </c>
      <c r="B14" s="252">
        <v>20671265</v>
      </c>
      <c r="C14" s="252">
        <v>21261344</v>
      </c>
      <c r="D14" s="252">
        <v>22327134</v>
      </c>
      <c r="E14" s="252">
        <v>20493139</v>
      </c>
      <c r="F14" s="252">
        <v>22611555</v>
      </c>
      <c r="G14" s="252">
        <v>20970596</v>
      </c>
      <c r="H14" s="252">
        <v>19025422</v>
      </c>
      <c r="I14" s="24">
        <v>19824224</v>
      </c>
      <c r="J14" s="24">
        <v>20839675</v>
      </c>
    </row>
    <row r="15" spans="1:10" ht="14.25" customHeight="1" x14ac:dyDescent="0.25">
      <c r="A15" s="225" t="s">
        <v>408</v>
      </c>
      <c r="B15" s="253"/>
      <c r="C15" s="253"/>
      <c r="D15" s="253"/>
      <c r="E15" s="256"/>
      <c r="F15" s="256"/>
      <c r="G15" s="256"/>
      <c r="H15" s="256"/>
      <c r="I15" s="24"/>
      <c r="J15" s="24"/>
    </row>
    <row r="16" spans="1:10" ht="12.75" customHeight="1" x14ac:dyDescent="0.25">
      <c r="A16" s="10" t="s">
        <v>380</v>
      </c>
      <c r="B16" s="252">
        <v>1886</v>
      </c>
      <c r="C16" s="257" t="s">
        <v>64</v>
      </c>
      <c r="D16" s="252">
        <v>1722</v>
      </c>
      <c r="E16" s="258" t="s">
        <v>64</v>
      </c>
      <c r="F16" s="252">
        <v>1457</v>
      </c>
      <c r="G16" s="259" t="s">
        <v>64</v>
      </c>
      <c r="H16" s="252">
        <v>1322</v>
      </c>
      <c r="I16" s="259" t="s">
        <v>64</v>
      </c>
      <c r="J16" s="24">
        <v>1717</v>
      </c>
    </row>
    <row r="17" spans="1:10" ht="12.75" customHeight="1" x14ac:dyDescent="0.25">
      <c r="A17" s="10" t="s">
        <v>381</v>
      </c>
      <c r="B17" s="252">
        <v>888658</v>
      </c>
      <c r="C17" s="257" t="s">
        <v>64</v>
      </c>
      <c r="D17" s="252">
        <v>673706</v>
      </c>
      <c r="E17" s="258" t="s">
        <v>64</v>
      </c>
      <c r="F17" s="252">
        <v>571171</v>
      </c>
      <c r="G17" s="259" t="s">
        <v>64</v>
      </c>
      <c r="H17" s="252">
        <v>498835</v>
      </c>
      <c r="I17" s="259" t="s">
        <v>64</v>
      </c>
      <c r="J17" s="24">
        <v>545938</v>
      </c>
    </row>
    <row r="18" spans="1:10" ht="12.75" customHeight="1" x14ac:dyDescent="0.25">
      <c r="A18" s="225" t="s">
        <v>410</v>
      </c>
      <c r="B18" s="253"/>
      <c r="C18" s="253"/>
      <c r="D18" s="253"/>
      <c r="E18" s="256"/>
      <c r="F18" s="256"/>
      <c r="G18" s="256"/>
      <c r="H18" s="256"/>
      <c r="I18" s="24"/>
      <c r="J18" s="24"/>
    </row>
    <row r="19" spans="1:10" ht="12.75" customHeight="1" x14ac:dyDescent="0.25">
      <c r="A19" s="10" t="s">
        <v>380</v>
      </c>
      <c r="B19" s="252">
        <v>1164074</v>
      </c>
      <c r="C19" s="252">
        <v>1041179</v>
      </c>
      <c r="D19" s="252">
        <v>985254</v>
      </c>
      <c r="E19" s="252">
        <v>1026898.5499999996</v>
      </c>
      <c r="F19" s="252">
        <v>1086720</v>
      </c>
      <c r="G19" s="252">
        <v>951493.07999999973</v>
      </c>
      <c r="H19" s="252">
        <v>814271</v>
      </c>
      <c r="I19" s="24">
        <v>899513</v>
      </c>
      <c r="J19" s="24">
        <v>835763</v>
      </c>
    </row>
    <row r="20" spans="1:10" ht="12.75" customHeight="1" x14ac:dyDescent="0.25">
      <c r="A20" s="10" t="s">
        <v>381</v>
      </c>
      <c r="B20" s="252">
        <v>6739322</v>
      </c>
      <c r="C20" s="252">
        <v>6677710</v>
      </c>
      <c r="D20" s="252">
        <v>6142041</v>
      </c>
      <c r="E20" s="252">
        <v>6247516</v>
      </c>
      <c r="F20" s="252">
        <v>6497719</v>
      </c>
      <c r="G20" s="252">
        <v>5987880</v>
      </c>
      <c r="H20" s="252">
        <v>5373888</v>
      </c>
      <c r="I20" s="24">
        <v>6115162</v>
      </c>
      <c r="J20" s="24">
        <v>5452501</v>
      </c>
    </row>
    <row r="21" spans="1:10" ht="12.75" customHeight="1" x14ac:dyDescent="0.25">
      <c r="A21" s="225" t="s">
        <v>409</v>
      </c>
      <c r="B21" s="253"/>
      <c r="C21" s="254"/>
      <c r="D21" s="254"/>
      <c r="E21" s="255"/>
      <c r="F21" s="255"/>
      <c r="G21" s="255"/>
      <c r="H21" s="255"/>
      <c r="I21" s="24"/>
      <c r="J21" s="24"/>
    </row>
    <row r="22" spans="1:10" ht="12.75" customHeight="1" x14ac:dyDescent="0.25">
      <c r="A22" s="10" t="s">
        <v>380</v>
      </c>
      <c r="B22" s="252">
        <v>24628</v>
      </c>
      <c r="C22" s="252">
        <v>26525</v>
      </c>
      <c r="D22" s="252">
        <v>29485</v>
      </c>
      <c r="E22" s="252">
        <v>15053</v>
      </c>
      <c r="F22" s="252">
        <v>15073.799999999996</v>
      </c>
      <c r="G22" s="252">
        <v>14434</v>
      </c>
      <c r="H22" s="252">
        <v>11219</v>
      </c>
      <c r="I22" s="24">
        <v>12500</v>
      </c>
      <c r="J22" s="24">
        <v>13934</v>
      </c>
    </row>
    <row r="23" spans="1:10" ht="12.75" customHeight="1" x14ac:dyDescent="0.25">
      <c r="A23" s="10" t="s">
        <v>381</v>
      </c>
      <c r="B23" s="252">
        <v>9943091</v>
      </c>
      <c r="C23" s="252">
        <v>14500257</v>
      </c>
      <c r="D23" s="252">
        <v>14033168</v>
      </c>
      <c r="E23" s="252">
        <v>24043191</v>
      </c>
      <c r="F23" s="252">
        <v>13768842</v>
      </c>
      <c r="G23" s="252">
        <v>10919208</v>
      </c>
      <c r="H23" s="252">
        <v>10941506</v>
      </c>
      <c r="I23" s="24">
        <v>12536107</v>
      </c>
      <c r="J23" s="24">
        <v>15493784</v>
      </c>
    </row>
    <row r="24" spans="1:10" ht="12.75" customHeight="1" x14ac:dyDescent="0.25">
      <c r="A24" s="225" t="s">
        <v>56</v>
      </c>
      <c r="B24" s="253"/>
      <c r="C24" s="254"/>
      <c r="D24" s="254"/>
      <c r="E24" s="255"/>
      <c r="F24" s="255"/>
      <c r="G24" s="255"/>
      <c r="H24" s="255"/>
      <c r="I24" s="24"/>
      <c r="J24" s="24"/>
    </row>
    <row r="25" spans="1:10" ht="12.75" customHeight="1" x14ac:dyDescent="0.25">
      <c r="A25" s="10" t="s">
        <v>380</v>
      </c>
      <c r="B25" s="254">
        <v>4402627</v>
      </c>
      <c r="C25" s="254">
        <v>4171711</v>
      </c>
      <c r="D25" s="254">
        <v>4080538</v>
      </c>
      <c r="E25" s="255">
        <v>4119369</v>
      </c>
      <c r="F25" s="255">
        <v>4000232</v>
      </c>
      <c r="G25" s="255">
        <v>3818784</v>
      </c>
      <c r="H25" s="255">
        <v>3403866</v>
      </c>
      <c r="I25" s="24">
        <v>3568786</v>
      </c>
      <c r="J25" s="24">
        <v>3627714</v>
      </c>
    </row>
    <row r="26" spans="1:10" ht="12.75" customHeight="1" x14ac:dyDescent="0.25">
      <c r="A26" s="10" t="s">
        <v>381</v>
      </c>
      <c r="B26" s="260">
        <v>139251912</v>
      </c>
      <c r="C26" s="261">
        <v>145522220</v>
      </c>
      <c r="D26" s="261">
        <v>148205058</v>
      </c>
      <c r="E26" s="243">
        <v>154668319</v>
      </c>
      <c r="F26" s="243">
        <v>147579757</v>
      </c>
      <c r="G26" s="243">
        <v>143591695</v>
      </c>
      <c r="H26" s="243">
        <v>132705585</v>
      </c>
      <c r="I26" s="24">
        <v>140823386</v>
      </c>
      <c r="J26" s="24">
        <v>145101938</v>
      </c>
    </row>
    <row r="27" spans="1:10" ht="12.75" customHeight="1" x14ac:dyDescent="0.25">
      <c r="A27" s="10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.6" x14ac:dyDescent="0.25">
      <c r="A28" s="264" t="s">
        <v>417</v>
      </c>
      <c r="B28" s="264"/>
      <c r="C28" s="264"/>
      <c r="D28" s="264"/>
      <c r="E28" s="264"/>
      <c r="F28" s="264"/>
      <c r="G28" s="264"/>
      <c r="H28" s="264"/>
      <c r="I28" s="264"/>
      <c r="J28" s="264"/>
    </row>
    <row r="29" spans="1:10" ht="13.2" customHeight="1" x14ac:dyDescent="0.25">
      <c r="A29" s="51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4.25" customHeight="1" x14ac:dyDescent="0.25">
      <c r="A30" s="269" t="s">
        <v>412</v>
      </c>
      <c r="B30" s="269"/>
      <c r="C30" s="269"/>
      <c r="D30" s="269"/>
      <c r="E30" s="269"/>
      <c r="F30" s="269"/>
      <c r="G30" s="269"/>
      <c r="H30" s="269"/>
      <c r="I30" s="269"/>
      <c r="J30" s="269"/>
    </row>
    <row r="31" spans="1:10" ht="14.2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4.25" customHeight="1" x14ac:dyDescent="0.25">
      <c r="A32" s="269" t="s">
        <v>216</v>
      </c>
      <c r="B32" s="26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4.25" customHeight="1" x14ac:dyDescent="0.25">
      <c r="A34" s="10" t="s">
        <v>418</v>
      </c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5">
    <mergeCell ref="A1:J1"/>
    <mergeCell ref="A2:J2"/>
    <mergeCell ref="A28:J28"/>
    <mergeCell ref="A30:J30"/>
    <mergeCell ref="A32:B32"/>
  </mergeCells>
  <printOptions horizontalCentered="1"/>
  <pageMargins left="0.5" right="0.5" top="0.5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7"/>
  <sheetViews>
    <sheetView showGridLines="0" zoomScaleNormal="100" workbookViewId="0">
      <selection sqref="A1:L1"/>
    </sheetView>
  </sheetViews>
  <sheetFormatPr defaultColWidth="9.28515625" defaultRowHeight="13.2" x14ac:dyDescent="0.25"/>
  <cols>
    <col min="1" max="1" width="8.85546875" style="52" customWidth="1"/>
    <col min="2" max="2" width="2.85546875" style="52" customWidth="1"/>
    <col min="3" max="4" width="12" style="74" customWidth="1"/>
    <col min="5" max="5" width="3.28515625" style="52" customWidth="1"/>
    <col min="6" max="8" width="12" style="74" customWidth="1"/>
    <col min="9" max="9" width="2.85546875" style="52" customWidth="1"/>
    <col min="10" max="12" width="12" style="74" customWidth="1"/>
    <col min="13" max="13" width="2.85546875" style="52" customWidth="1"/>
    <col min="14" max="16384" width="9.28515625" style="52"/>
  </cols>
  <sheetData>
    <row r="1" spans="1:12" x14ac:dyDescent="0.25">
      <c r="A1" s="272" t="s">
        <v>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x14ac:dyDescent="0.25">
      <c r="A2" s="273" t="s">
        <v>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x14ac:dyDescent="0.25">
      <c r="A3" s="53"/>
      <c r="B3" s="53"/>
      <c r="C3" s="54"/>
      <c r="D3" s="54"/>
      <c r="E3" s="55"/>
      <c r="F3" s="54"/>
      <c r="G3" s="54"/>
      <c r="H3" s="54"/>
      <c r="I3" s="55"/>
      <c r="J3" s="54"/>
      <c r="K3" s="54"/>
      <c r="L3" s="54"/>
    </row>
    <row r="4" spans="1:12" ht="15.6" x14ac:dyDescent="0.25">
      <c r="A4" s="274" t="s">
        <v>77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x14ac:dyDescent="0.25">
      <c r="A5" s="55"/>
      <c r="B5" s="55"/>
      <c r="C5" s="54"/>
      <c r="D5" s="54"/>
      <c r="E5" s="55"/>
      <c r="F5" s="54"/>
      <c r="G5" s="54"/>
      <c r="H5" s="54"/>
      <c r="I5" s="55"/>
      <c r="J5" s="54"/>
      <c r="K5" s="54"/>
      <c r="L5" s="54"/>
    </row>
    <row r="6" spans="1:12" ht="15.6" x14ac:dyDescent="0.25">
      <c r="A6" s="56" t="s">
        <v>51</v>
      </c>
      <c r="B6" s="56"/>
      <c r="C6" s="275" t="s">
        <v>78</v>
      </c>
      <c r="D6" s="275"/>
      <c r="E6" s="57"/>
      <c r="F6" s="275" t="s">
        <v>79</v>
      </c>
      <c r="G6" s="275"/>
      <c r="H6" s="275"/>
      <c r="I6" s="57"/>
      <c r="J6" s="275" t="s">
        <v>80</v>
      </c>
      <c r="K6" s="275"/>
      <c r="L6" s="275"/>
    </row>
    <row r="7" spans="1:12" x14ac:dyDescent="0.25">
      <c r="A7" s="15" t="s">
        <v>55</v>
      </c>
      <c r="B7" s="58"/>
      <c r="C7" s="59" t="s">
        <v>81</v>
      </c>
      <c r="D7" s="59" t="s">
        <v>82</v>
      </c>
      <c r="E7" s="60"/>
      <c r="F7" s="59" t="s">
        <v>56</v>
      </c>
      <c r="G7" s="59" t="s">
        <v>81</v>
      </c>
      <c r="H7" s="59" t="s">
        <v>82</v>
      </c>
      <c r="I7" s="60"/>
      <c r="J7" s="59" t="s">
        <v>56</v>
      </c>
      <c r="K7" s="59" t="s">
        <v>81</v>
      </c>
      <c r="L7" s="59" t="s">
        <v>82</v>
      </c>
    </row>
    <row r="8" spans="1:12" x14ac:dyDescent="0.25">
      <c r="A8" s="61"/>
      <c r="B8" s="61"/>
      <c r="C8" s="62"/>
      <c r="D8" s="62"/>
      <c r="E8" s="57"/>
      <c r="F8" s="62"/>
      <c r="G8" s="62"/>
      <c r="H8" s="62"/>
      <c r="I8" s="57"/>
      <c r="J8" s="62"/>
      <c r="K8" s="62"/>
      <c r="L8" s="62"/>
    </row>
    <row r="9" spans="1:12" x14ac:dyDescent="0.25">
      <c r="A9" s="63">
        <v>1996</v>
      </c>
      <c r="B9" s="53"/>
      <c r="C9" s="64">
        <v>3543702</v>
      </c>
      <c r="D9" s="64">
        <v>822585</v>
      </c>
      <c r="E9" s="55"/>
      <c r="F9" s="64">
        <v>1078100</v>
      </c>
      <c r="G9" s="64">
        <v>822891</v>
      </c>
      <c r="H9" s="64">
        <v>255209</v>
      </c>
      <c r="I9" s="55"/>
      <c r="J9" s="64">
        <v>3288187</v>
      </c>
      <c r="K9" s="64">
        <v>2720811</v>
      </c>
      <c r="L9" s="64">
        <v>567376</v>
      </c>
    </row>
    <row r="10" spans="1:12" x14ac:dyDescent="0.25">
      <c r="A10" s="63">
        <v>1997</v>
      </c>
      <c r="B10" s="53"/>
      <c r="C10" s="64">
        <v>3390763</v>
      </c>
      <c r="D10" s="64">
        <v>855724</v>
      </c>
      <c r="E10" s="55"/>
      <c r="F10" s="64">
        <v>988808</v>
      </c>
      <c r="G10" s="64">
        <v>786045</v>
      </c>
      <c r="H10" s="64">
        <v>202763</v>
      </c>
      <c r="I10" s="55"/>
      <c r="J10" s="64">
        <v>3257679</v>
      </c>
      <c r="K10" s="64">
        <v>2604718</v>
      </c>
      <c r="L10" s="64">
        <v>652961</v>
      </c>
    </row>
    <row r="11" spans="1:12" x14ac:dyDescent="0.25">
      <c r="A11" s="63">
        <v>1998</v>
      </c>
      <c r="B11" s="53"/>
      <c r="C11" s="64">
        <v>3318748</v>
      </c>
      <c r="D11" s="64">
        <v>702824</v>
      </c>
      <c r="E11" s="55"/>
      <c r="F11" s="64">
        <v>892248</v>
      </c>
      <c r="G11" s="64">
        <v>755708</v>
      </c>
      <c r="H11" s="64">
        <v>136540</v>
      </c>
      <c r="I11" s="55"/>
      <c r="J11" s="64">
        <v>3129324</v>
      </c>
      <c r="K11" s="64">
        <v>2563040</v>
      </c>
      <c r="L11" s="64">
        <v>566284</v>
      </c>
    </row>
    <row r="12" spans="1:12" x14ac:dyDescent="0.25">
      <c r="A12" s="63">
        <v>1999</v>
      </c>
      <c r="B12" s="53"/>
      <c r="C12" s="64">
        <v>3579720</v>
      </c>
      <c r="D12" s="64">
        <v>803059</v>
      </c>
      <c r="E12" s="55"/>
      <c r="F12" s="64">
        <v>1007931</v>
      </c>
      <c r="G12" s="64">
        <v>847700</v>
      </c>
      <c r="H12" s="64">
        <v>160231</v>
      </c>
      <c r="I12" s="55"/>
      <c r="J12" s="64">
        <v>3374848</v>
      </c>
      <c r="K12" s="64">
        <v>2732020</v>
      </c>
      <c r="L12" s="64">
        <v>642828</v>
      </c>
    </row>
    <row r="13" spans="1:12" x14ac:dyDescent="0.25">
      <c r="A13" s="63">
        <v>2000</v>
      </c>
      <c r="B13" s="53"/>
      <c r="C13" s="64">
        <v>3506978</v>
      </c>
      <c r="D13" s="64">
        <v>669590</v>
      </c>
      <c r="E13" s="55"/>
      <c r="F13" s="64">
        <v>952793</v>
      </c>
      <c r="G13" s="64">
        <v>803309</v>
      </c>
      <c r="H13" s="64">
        <v>149484</v>
      </c>
      <c r="I13" s="55"/>
      <c r="J13" s="64">
        <v>3223775</v>
      </c>
      <c r="K13" s="64">
        <v>2703669</v>
      </c>
      <c r="L13" s="64">
        <v>520106</v>
      </c>
    </row>
    <row r="14" spans="1:12" x14ac:dyDescent="0.25">
      <c r="A14" s="63">
        <v>2001</v>
      </c>
      <c r="B14" s="53"/>
      <c r="C14" s="64">
        <v>3115534</v>
      </c>
      <c r="D14" s="64">
        <v>600442</v>
      </c>
      <c r="E14" s="55"/>
      <c r="F14" s="64">
        <v>874148</v>
      </c>
      <c r="G14" s="64">
        <v>739183</v>
      </c>
      <c r="H14" s="64">
        <v>134965</v>
      </c>
      <c r="I14" s="55"/>
      <c r="J14" s="64">
        <v>2841828</v>
      </c>
      <c r="K14" s="64">
        <v>2376351</v>
      </c>
      <c r="L14" s="64">
        <v>465477</v>
      </c>
    </row>
    <row r="15" spans="1:12" x14ac:dyDescent="0.25">
      <c r="A15" s="63">
        <v>2002</v>
      </c>
      <c r="B15" s="53"/>
      <c r="C15" s="64">
        <v>3000342</v>
      </c>
      <c r="D15" s="64">
        <v>581728</v>
      </c>
      <c r="E15" s="55"/>
      <c r="F15" s="64">
        <v>877969</v>
      </c>
      <c r="G15" s="64">
        <v>739624</v>
      </c>
      <c r="H15" s="64">
        <v>138345</v>
      </c>
      <c r="I15" s="55"/>
      <c r="J15" s="64">
        <v>2704101</v>
      </c>
      <c r="K15" s="64">
        <v>2260718</v>
      </c>
      <c r="L15" s="64">
        <v>443383</v>
      </c>
    </row>
    <row r="16" spans="1:12" x14ac:dyDescent="0.25">
      <c r="A16" s="63">
        <v>2003</v>
      </c>
      <c r="B16" s="53"/>
      <c r="C16" s="64">
        <v>2696841</v>
      </c>
      <c r="D16" s="64">
        <v>622937</v>
      </c>
      <c r="E16" s="55"/>
      <c r="F16" s="64">
        <v>536171</v>
      </c>
      <c r="G16" s="64">
        <v>411444</v>
      </c>
      <c r="H16" s="64">
        <v>124727</v>
      </c>
      <c r="I16" s="55"/>
      <c r="J16" s="64">
        <v>2783607</v>
      </c>
      <c r="K16" s="64">
        <v>2285397</v>
      </c>
      <c r="L16" s="64">
        <v>498210</v>
      </c>
    </row>
    <row r="17" spans="1:12" x14ac:dyDescent="0.25">
      <c r="A17" s="63">
        <v>2004</v>
      </c>
      <c r="B17" s="53"/>
      <c r="C17" s="64">
        <v>3212251</v>
      </c>
      <c r="D17" s="64">
        <v>734078</v>
      </c>
      <c r="E17" s="55"/>
      <c r="F17" s="64">
        <v>770367</v>
      </c>
      <c r="G17" s="64">
        <v>601499</v>
      </c>
      <c r="H17" s="64">
        <v>168868</v>
      </c>
      <c r="I17" s="55"/>
      <c r="J17" s="64">
        <v>3175962</v>
      </c>
      <c r="K17" s="64">
        <v>2610752</v>
      </c>
      <c r="L17" s="64">
        <v>565210</v>
      </c>
    </row>
    <row r="18" spans="1:12" x14ac:dyDescent="0.25">
      <c r="A18" s="63">
        <v>2005</v>
      </c>
      <c r="B18" s="53"/>
      <c r="C18" s="64">
        <v>3023950</v>
      </c>
      <c r="D18" s="64">
        <v>706631</v>
      </c>
      <c r="E18" s="55"/>
      <c r="F18" s="64">
        <v>771603</v>
      </c>
      <c r="G18" s="64">
        <v>617505</v>
      </c>
      <c r="H18" s="64">
        <v>154098</v>
      </c>
      <c r="I18" s="55"/>
      <c r="J18" s="64">
        <v>2958978</v>
      </c>
      <c r="K18" s="64">
        <v>2406445</v>
      </c>
      <c r="L18" s="64">
        <v>552533</v>
      </c>
    </row>
    <row r="19" spans="1:12" x14ac:dyDescent="0.25">
      <c r="A19" s="63">
        <v>2006</v>
      </c>
      <c r="B19" s="53"/>
      <c r="C19" s="64">
        <v>2946326</v>
      </c>
      <c r="D19" s="64">
        <v>537527</v>
      </c>
      <c r="E19" s="57"/>
      <c r="F19" s="64">
        <v>763685</v>
      </c>
      <c r="G19" s="64">
        <v>588596</v>
      </c>
      <c r="H19" s="64">
        <v>175089</v>
      </c>
      <c r="I19" s="57"/>
      <c r="J19" s="64">
        <v>2720168</v>
      </c>
      <c r="K19" s="64">
        <v>2357730</v>
      </c>
      <c r="L19" s="64">
        <v>362438</v>
      </c>
    </row>
    <row r="20" spans="1:12" x14ac:dyDescent="0.25">
      <c r="A20" s="63">
        <v>2007</v>
      </c>
      <c r="B20" s="53"/>
      <c r="C20" s="64">
        <v>2685273</v>
      </c>
      <c r="D20" s="64">
        <v>578980</v>
      </c>
      <c r="E20" s="57"/>
      <c r="F20" s="64">
        <v>651027</v>
      </c>
      <c r="G20" s="64">
        <v>476626</v>
      </c>
      <c r="H20" s="64">
        <v>174401</v>
      </c>
      <c r="I20" s="57"/>
      <c r="J20" s="64">
        <v>2613226</v>
      </c>
      <c r="K20" s="64">
        <v>2208647</v>
      </c>
      <c r="L20" s="64">
        <v>404579</v>
      </c>
    </row>
    <row r="21" spans="1:12" x14ac:dyDescent="0.25">
      <c r="A21" s="63">
        <v>2008</v>
      </c>
      <c r="B21" s="53"/>
      <c r="C21" s="64">
        <v>2067485</v>
      </c>
      <c r="D21" s="64">
        <v>690603</v>
      </c>
      <c r="E21" s="57"/>
      <c r="F21" s="64">
        <v>429900</v>
      </c>
      <c r="G21" s="64">
        <v>264172</v>
      </c>
      <c r="H21" s="64">
        <v>165728</v>
      </c>
      <c r="I21" s="57"/>
      <c r="J21" s="64">
        <v>2328188</v>
      </c>
      <c r="K21" s="64">
        <v>1803313</v>
      </c>
      <c r="L21" s="64">
        <v>524875</v>
      </c>
    </row>
    <row r="22" spans="1:12" x14ac:dyDescent="0.25">
      <c r="A22" s="65">
        <v>2009</v>
      </c>
      <c r="B22" s="65"/>
      <c r="C22" s="66">
        <v>1423091</v>
      </c>
      <c r="D22" s="66">
        <v>794220</v>
      </c>
      <c r="E22" s="66"/>
      <c r="F22" s="66">
        <v>303047</v>
      </c>
      <c r="G22" s="66">
        <v>158869</v>
      </c>
      <c r="H22" s="66">
        <v>144178</v>
      </c>
      <c r="I22" s="67"/>
      <c r="J22" s="66">
        <v>1914264</v>
      </c>
      <c r="K22" s="66">
        <v>1264222</v>
      </c>
      <c r="L22" s="67">
        <v>650042</v>
      </c>
    </row>
    <row r="23" spans="1:12" x14ac:dyDescent="0.25">
      <c r="A23" s="65">
        <v>2010</v>
      </c>
      <c r="B23" s="65"/>
      <c r="C23" s="67">
        <v>1828776</v>
      </c>
      <c r="D23" s="67">
        <v>910409</v>
      </c>
      <c r="E23" s="66"/>
      <c r="F23" s="66">
        <v>352074</v>
      </c>
      <c r="G23" s="66">
        <v>206785</v>
      </c>
      <c r="H23" s="66">
        <v>145289</v>
      </c>
      <c r="I23" s="67"/>
      <c r="J23" s="66">
        <v>2387111</v>
      </c>
      <c r="K23" s="66">
        <v>1621991</v>
      </c>
      <c r="L23" s="67">
        <v>765120</v>
      </c>
    </row>
    <row r="24" spans="1:12" x14ac:dyDescent="0.25">
      <c r="A24" s="65">
        <v>2011</v>
      </c>
      <c r="B24" s="65"/>
      <c r="C24" s="68">
        <v>2206644</v>
      </c>
      <c r="D24" s="68">
        <v>778309</v>
      </c>
      <c r="E24" s="69"/>
      <c r="F24" s="69">
        <v>422652</v>
      </c>
      <c r="G24" s="69">
        <v>263331</v>
      </c>
      <c r="H24" s="69">
        <v>159321</v>
      </c>
      <c r="I24" s="68"/>
      <c r="J24" s="69">
        <v>2562301</v>
      </c>
      <c r="K24" s="69">
        <v>1943313</v>
      </c>
      <c r="L24" s="68">
        <v>618988</v>
      </c>
    </row>
    <row r="25" spans="1:12" x14ac:dyDescent="0.25">
      <c r="A25" s="65">
        <v>2012</v>
      </c>
      <c r="B25" s="65"/>
      <c r="C25" s="68">
        <v>2182159</v>
      </c>
      <c r="D25" s="68">
        <v>557513</v>
      </c>
      <c r="E25" s="69"/>
      <c r="F25" s="69">
        <v>393980</v>
      </c>
      <c r="G25" s="69">
        <v>261853</v>
      </c>
      <c r="H25" s="69">
        <v>132127</v>
      </c>
      <c r="I25" s="68"/>
      <c r="J25" s="69">
        <v>2345692</v>
      </c>
      <c r="K25" s="69">
        <v>1920306</v>
      </c>
      <c r="L25" s="68">
        <v>425386</v>
      </c>
    </row>
    <row r="26" spans="1:12" x14ac:dyDescent="0.25">
      <c r="A26" s="65">
        <v>2013</v>
      </c>
      <c r="B26" s="65"/>
      <c r="C26" s="68">
        <v>2525248</v>
      </c>
      <c r="D26" s="68">
        <f>513874+90320+50404</f>
        <v>654598</v>
      </c>
      <c r="E26" s="69"/>
      <c r="F26" s="69">
        <v>467026</v>
      </c>
      <c r="G26" s="69">
        <v>324040</v>
      </c>
      <c r="H26" s="69">
        <f>87314+51593+4079</f>
        <v>142986</v>
      </c>
      <c r="I26" s="68"/>
      <c r="J26" s="69">
        <v>2712820</v>
      </c>
      <c r="K26" s="69">
        <v>2201208</v>
      </c>
      <c r="L26" s="68">
        <f>426560+38727+46325</f>
        <v>511612</v>
      </c>
    </row>
    <row r="27" spans="1:12" x14ac:dyDescent="0.25">
      <c r="A27" s="65">
        <v>2014</v>
      </c>
      <c r="B27" s="65"/>
      <c r="C27" s="68">
        <v>2456691</v>
      </c>
      <c r="D27" s="68">
        <v>749177</v>
      </c>
      <c r="E27" s="69"/>
      <c r="F27" s="69">
        <v>446646</v>
      </c>
      <c r="G27" s="69">
        <v>326359</v>
      </c>
      <c r="H27" s="69">
        <v>120287</v>
      </c>
      <c r="I27" s="68"/>
      <c r="J27" s="69">
        <v>2759222</v>
      </c>
      <c r="K27" s="69">
        <v>2130332</v>
      </c>
      <c r="L27" s="68">
        <v>628890</v>
      </c>
    </row>
    <row r="28" spans="1:12" x14ac:dyDescent="0.25">
      <c r="A28" s="65">
        <v>2015</v>
      </c>
      <c r="B28" s="65"/>
      <c r="C28" s="70">
        <v>2244958</v>
      </c>
      <c r="D28" s="70">
        <f>2815345-C28</f>
        <v>570387</v>
      </c>
      <c r="E28" s="71"/>
      <c r="F28" s="71">
        <v>540961</v>
      </c>
      <c r="G28" s="71">
        <v>415759</v>
      </c>
      <c r="H28" s="71">
        <f>F28-G28</f>
        <v>125202</v>
      </c>
      <c r="I28" s="70"/>
      <c r="J28" s="71">
        <v>2274384</v>
      </c>
      <c r="K28" s="71">
        <v>1829199</v>
      </c>
      <c r="L28" s="70">
        <f>J28-K28</f>
        <v>445185</v>
      </c>
    </row>
    <row r="29" spans="1:12" x14ac:dyDescent="0.25">
      <c r="A29" s="65">
        <v>2016</v>
      </c>
      <c r="B29" s="65"/>
      <c r="C29" s="70">
        <v>2030521</v>
      </c>
      <c r="D29" s="70">
        <f>2719750-C29</f>
        <v>689229</v>
      </c>
      <c r="E29" s="71"/>
      <c r="F29" s="71">
        <v>426485</v>
      </c>
      <c r="G29" s="71">
        <v>284447</v>
      </c>
      <c r="H29" s="71">
        <f>F29-G29</f>
        <v>142038</v>
      </c>
      <c r="I29" s="70"/>
      <c r="J29" s="71">
        <v>2293265</v>
      </c>
      <c r="K29" s="71">
        <v>1746074</v>
      </c>
      <c r="L29" s="70">
        <f>J29-K29</f>
        <v>547191</v>
      </c>
    </row>
    <row r="30" spans="1:12" x14ac:dyDescent="0.25">
      <c r="A30" s="55"/>
      <c r="B30" s="55"/>
      <c r="C30" s="54"/>
      <c r="D30" s="54"/>
      <c r="E30" s="55"/>
      <c r="F30" s="54"/>
      <c r="G30" s="54"/>
      <c r="H30" s="54"/>
      <c r="I30" s="55"/>
      <c r="J30" s="54"/>
      <c r="K30" s="54"/>
      <c r="L30" s="54"/>
    </row>
    <row r="31" spans="1:12" s="72" customFormat="1" ht="15.6" x14ac:dyDescent="0.25">
      <c r="A31" s="276" t="s">
        <v>65</v>
      </c>
      <c r="B31" s="276"/>
      <c r="C31" s="276"/>
      <c r="D31" s="54"/>
      <c r="E31" s="55"/>
      <c r="F31" s="54"/>
      <c r="G31" s="54"/>
      <c r="H31" s="54"/>
      <c r="I31" s="55"/>
      <c r="J31" s="54"/>
      <c r="K31" s="54"/>
      <c r="L31" s="54"/>
    </row>
    <row r="32" spans="1:12" s="72" customFormat="1" ht="15.6" x14ac:dyDescent="0.25">
      <c r="A32" s="276" t="s">
        <v>66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54"/>
    </row>
    <row r="33" spans="1:12" s="72" customFormat="1" ht="12.75" customHeight="1" x14ac:dyDescent="0.2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spans="1:12" s="72" customFormat="1" ht="12.75" customHeight="1" x14ac:dyDescent="0.25">
      <c r="A34" s="271" t="s">
        <v>83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5" spans="1:12" s="72" customFormat="1" ht="12.75" customHeight="1" x14ac:dyDescent="0.25">
      <c r="A35" s="271" t="s">
        <v>73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</row>
    <row r="36" spans="1:12" s="72" customFormat="1" ht="12.75" customHeight="1" x14ac:dyDescent="0.25">
      <c r="A36" s="73"/>
      <c r="B36" s="73"/>
      <c r="C36" s="73"/>
      <c r="D36" s="54"/>
      <c r="E36" s="55"/>
      <c r="F36" s="54"/>
      <c r="G36" s="54"/>
      <c r="H36" s="54"/>
      <c r="I36" s="55"/>
      <c r="J36" s="54"/>
      <c r="K36" s="54"/>
      <c r="L36" s="54"/>
    </row>
    <row r="37" spans="1:12" x14ac:dyDescent="0.25">
      <c r="A37" s="271" t="s">
        <v>84</v>
      </c>
      <c r="B37" s="271"/>
      <c r="C37" s="271"/>
      <c r="D37" s="54"/>
      <c r="E37" s="55"/>
      <c r="F37" s="54"/>
      <c r="G37" s="54"/>
      <c r="H37" s="54"/>
      <c r="I37" s="55"/>
      <c r="J37" s="54"/>
      <c r="K37" s="54"/>
    </row>
  </sheetData>
  <mergeCells count="12">
    <mergeCell ref="A37:C37"/>
    <mergeCell ref="A1:L1"/>
    <mergeCell ref="A2:L2"/>
    <mergeCell ref="A4:L4"/>
    <mergeCell ref="C6:D6"/>
    <mergeCell ref="F6:H6"/>
    <mergeCell ref="J6:L6"/>
    <mergeCell ref="A31:C31"/>
    <mergeCell ref="A32:K32"/>
    <mergeCell ref="A33:L33"/>
    <mergeCell ref="A34:L34"/>
    <mergeCell ref="A35:L35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11.28515625" style="4" customWidth="1"/>
    <col min="2" max="2" width="10.85546875" style="4" customWidth="1"/>
    <col min="3" max="7" width="11.7109375" style="4" customWidth="1"/>
    <col min="8" max="8" width="3.85546875" style="4" customWidth="1"/>
    <col min="9" max="9" width="10" style="4" customWidth="1"/>
    <col min="10" max="11" width="11.7109375" style="4" customWidth="1"/>
    <col min="12" max="12" width="2.85546875" style="4" customWidth="1"/>
    <col min="13" max="16384" width="9.28515625" style="4"/>
  </cols>
  <sheetData>
    <row r="1" spans="1:12" x14ac:dyDescent="0.25">
      <c r="A1" s="265" t="s">
        <v>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2" x14ac:dyDescent="0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2" ht="15.6" x14ac:dyDescent="0.25">
      <c r="A4" s="267" t="s">
        <v>86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2" ht="13.5" customHeight="1" x14ac:dyDescent="0.25">
      <c r="A6" s="75" t="s">
        <v>51</v>
      </c>
      <c r="B6" s="14" t="s">
        <v>56</v>
      </c>
      <c r="C6" s="76"/>
      <c r="D6" s="14" t="s">
        <v>87</v>
      </c>
      <c r="E6" s="14" t="s">
        <v>88</v>
      </c>
      <c r="F6" s="14" t="s">
        <v>89</v>
      </c>
      <c r="G6" s="14" t="s">
        <v>90</v>
      </c>
      <c r="H6" s="14"/>
      <c r="I6" s="278" t="s">
        <v>91</v>
      </c>
      <c r="J6" s="278"/>
    </row>
    <row r="7" spans="1:12" ht="15" customHeight="1" x14ac:dyDescent="0.25">
      <c r="A7" s="15" t="s">
        <v>92</v>
      </c>
      <c r="B7" s="16" t="s">
        <v>93</v>
      </c>
      <c r="C7" s="16" t="s">
        <v>94</v>
      </c>
      <c r="D7" s="16" t="s">
        <v>95</v>
      </c>
      <c r="E7" s="16" t="s">
        <v>96</v>
      </c>
      <c r="F7" s="16" t="s">
        <v>97</v>
      </c>
      <c r="G7" s="16" t="s">
        <v>98</v>
      </c>
      <c r="H7" s="16"/>
      <c r="I7" s="16" t="s">
        <v>93</v>
      </c>
      <c r="J7" s="16" t="s">
        <v>99</v>
      </c>
      <c r="K7" s="16" t="s">
        <v>100</v>
      </c>
    </row>
    <row r="8" spans="1:12" x14ac:dyDescent="0.25">
      <c r="A8" s="77"/>
      <c r="B8" s="78"/>
      <c r="C8" s="78"/>
      <c r="D8" s="78"/>
      <c r="E8" s="78"/>
      <c r="F8" s="78"/>
      <c r="G8" s="78"/>
      <c r="H8" s="78"/>
      <c r="I8" s="79"/>
      <c r="J8" s="79"/>
      <c r="K8" s="52"/>
      <c r="L8" s="52"/>
    </row>
    <row r="9" spans="1:12" x14ac:dyDescent="0.25">
      <c r="A9" s="80">
        <v>1974</v>
      </c>
      <c r="B9" s="81">
        <v>6.6440000000000001</v>
      </c>
      <c r="C9" s="81">
        <v>2.8</v>
      </c>
      <c r="D9" s="81">
        <v>0.71099999999999997</v>
      </c>
      <c r="E9" s="81">
        <v>0.27800000000000002</v>
      </c>
      <c r="F9" s="81">
        <v>5.1999999999999998E-2</v>
      </c>
      <c r="G9" s="81">
        <v>1.611</v>
      </c>
      <c r="H9" s="81"/>
      <c r="I9" s="81">
        <v>1.1919999999999999</v>
      </c>
      <c r="J9" s="81">
        <v>2.0299999999999998</v>
      </c>
      <c r="K9" s="82" t="s">
        <v>101</v>
      </c>
      <c r="L9" s="52"/>
    </row>
    <row r="10" spans="1:12" x14ac:dyDescent="0.25">
      <c r="A10" s="80">
        <v>1976</v>
      </c>
      <c r="B10" s="81">
        <v>6.3079999999999998</v>
      </c>
      <c r="C10" s="81">
        <v>3.0009999999999999</v>
      </c>
      <c r="D10" s="81">
        <v>0.64600000000000002</v>
      </c>
      <c r="E10" s="81">
        <v>0.28699999999999998</v>
      </c>
      <c r="F10" s="81">
        <v>4.5999999999999999E-2</v>
      </c>
      <c r="G10" s="81">
        <v>1.7829999999999999</v>
      </c>
      <c r="H10" s="81"/>
      <c r="I10" s="81">
        <v>0.54500000000000004</v>
      </c>
      <c r="J10" s="81">
        <v>2.7679999999999998</v>
      </c>
      <c r="K10" s="82" t="s">
        <v>101</v>
      </c>
      <c r="L10" s="52"/>
    </row>
    <row r="11" spans="1:12" x14ac:dyDescent="0.25">
      <c r="A11" s="80">
        <v>1978</v>
      </c>
      <c r="B11" s="81">
        <v>6.9349999999999996</v>
      </c>
      <c r="C11" s="81">
        <v>3.1339999999999999</v>
      </c>
      <c r="D11" s="81">
        <v>0.67400000000000004</v>
      </c>
      <c r="E11" s="81">
        <v>0.22800000000000001</v>
      </c>
      <c r="F11" s="81">
        <v>3.2000000000000001E-2</v>
      </c>
      <c r="G11" s="81">
        <v>2.597</v>
      </c>
      <c r="H11" s="81"/>
      <c r="I11" s="81">
        <v>0.27</v>
      </c>
      <c r="J11" s="81">
        <v>2.4820000000000002</v>
      </c>
      <c r="K11" s="82" t="s">
        <v>101</v>
      </c>
      <c r="L11" s="52"/>
    </row>
    <row r="12" spans="1:12" x14ac:dyDescent="0.25">
      <c r="A12" s="80">
        <v>1980</v>
      </c>
      <c r="B12" s="81">
        <v>5.8339999999999996</v>
      </c>
      <c r="C12" s="81">
        <v>2.4340000000000002</v>
      </c>
      <c r="D12" s="81">
        <v>0.48299999999999998</v>
      </c>
      <c r="E12" s="81">
        <v>0.13600000000000001</v>
      </c>
      <c r="F12" s="81">
        <v>3.6999999999999998E-2</v>
      </c>
      <c r="G12" s="81">
        <v>2.3079999999999998</v>
      </c>
      <c r="H12" s="81"/>
      <c r="I12" s="81">
        <v>0.436</v>
      </c>
      <c r="J12" s="81">
        <v>2.7519999999999998</v>
      </c>
      <c r="K12" s="82" t="s">
        <v>101</v>
      </c>
      <c r="L12" s="52"/>
    </row>
    <row r="13" spans="1:12" x14ac:dyDescent="0.25">
      <c r="A13" s="80">
        <v>1982</v>
      </c>
      <c r="B13" s="81">
        <v>5.2190000000000003</v>
      </c>
      <c r="C13" s="81">
        <v>2.1280000000000001</v>
      </c>
      <c r="D13" s="81">
        <v>0.33200000000000002</v>
      </c>
      <c r="E13" s="81">
        <v>9.6000000000000002E-2</v>
      </c>
      <c r="F13" s="81">
        <v>1.7000000000000001E-2</v>
      </c>
      <c r="G13" s="81">
        <v>2.1339999999999999</v>
      </c>
      <c r="H13" s="81"/>
      <c r="I13" s="81">
        <v>0.51200000000000001</v>
      </c>
      <c r="J13" s="81">
        <v>2.6669999999999998</v>
      </c>
      <c r="K13" s="82" t="s">
        <v>101</v>
      </c>
      <c r="L13" s="52"/>
    </row>
    <row r="14" spans="1:12" x14ac:dyDescent="0.25">
      <c r="A14" s="80">
        <v>1984</v>
      </c>
      <c r="B14" s="81">
        <v>5.7679999999999998</v>
      </c>
      <c r="C14" s="81">
        <v>2.597</v>
      </c>
      <c r="D14" s="81">
        <v>0.39200000000000002</v>
      </c>
      <c r="E14" s="81">
        <v>0.10100000000000001</v>
      </c>
      <c r="F14" s="81">
        <v>0.02</v>
      </c>
      <c r="G14" s="81">
        <v>2.2650000000000001</v>
      </c>
      <c r="H14" s="81"/>
      <c r="I14" s="81">
        <v>0.39300000000000002</v>
      </c>
      <c r="J14" s="81">
        <v>3.2679999999999998</v>
      </c>
      <c r="K14" s="82" t="s">
        <v>101</v>
      </c>
      <c r="L14" s="52"/>
    </row>
    <row r="15" spans="1:12" x14ac:dyDescent="0.25">
      <c r="A15" s="80">
        <v>1986</v>
      </c>
      <c r="B15" s="81">
        <v>5.8570000000000002</v>
      </c>
      <c r="C15" s="81">
        <v>2.7330000000000001</v>
      </c>
      <c r="D15" s="81">
        <v>0.42899999999999999</v>
      </c>
      <c r="E15" s="81">
        <v>9.2999999999999999E-2</v>
      </c>
      <c r="F15" s="81">
        <v>2.1000000000000001E-2</v>
      </c>
      <c r="G15" s="81">
        <v>2.1680000000000001</v>
      </c>
      <c r="H15" s="81"/>
      <c r="I15" s="81">
        <v>0.41299999999999998</v>
      </c>
      <c r="J15" s="81">
        <v>3.3929999999999998</v>
      </c>
      <c r="K15" s="82" t="s">
        <v>101</v>
      </c>
      <c r="L15" s="52"/>
    </row>
    <row r="16" spans="1:12" x14ac:dyDescent="0.25">
      <c r="A16" s="80">
        <v>1988</v>
      </c>
      <c r="B16" s="81">
        <v>6.944</v>
      </c>
      <c r="C16" s="81">
        <v>3.0150000000000001</v>
      </c>
      <c r="D16" s="81">
        <v>0.45700000000000002</v>
      </c>
      <c r="E16" s="81">
        <v>6.2E-2</v>
      </c>
      <c r="F16" s="81">
        <v>2.3E-2</v>
      </c>
      <c r="G16" s="81">
        <v>2.847</v>
      </c>
      <c r="H16" s="81"/>
      <c r="I16" s="81">
        <v>0.54</v>
      </c>
      <c r="J16" s="81">
        <v>3.3610000000000002</v>
      </c>
      <c r="K16" s="82" t="s">
        <v>101</v>
      </c>
      <c r="L16" s="52"/>
    </row>
    <row r="17" spans="1:12" x14ac:dyDescent="0.25">
      <c r="A17" s="80">
        <v>1990</v>
      </c>
      <c r="B17" s="81">
        <v>5.7960000000000003</v>
      </c>
      <c r="C17" s="81">
        <v>2.6680000000000001</v>
      </c>
      <c r="D17" s="81">
        <v>0.33</v>
      </c>
      <c r="E17" s="81">
        <v>7.4999999999999997E-2</v>
      </c>
      <c r="F17" s="81">
        <v>3.3000000000000002E-2</v>
      </c>
      <c r="G17" s="81">
        <v>2.3719999999999999</v>
      </c>
      <c r="H17" s="81"/>
      <c r="I17" s="81">
        <v>0.318</v>
      </c>
      <c r="J17" s="81">
        <v>3.8889999999999998</v>
      </c>
      <c r="K17" s="82" t="s">
        <v>101</v>
      </c>
      <c r="L17" s="52"/>
    </row>
    <row r="18" spans="1:12" x14ac:dyDescent="0.25">
      <c r="A18" s="80">
        <v>1992</v>
      </c>
      <c r="B18" s="81">
        <v>8.9760000000000009</v>
      </c>
      <c r="C18" s="81">
        <v>2.512</v>
      </c>
      <c r="D18" s="81">
        <v>0.28199999999999997</v>
      </c>
      <c r="E18" s="81">
        <v>1.7000000000000001E-2</v>
      </c>
      <c r="F18" s="81">
        <v>3.5999999999999997E-2</v>
      </c>
      <c r="G18" s="81">
        <v>1.8440000000000001</v>
      </c>
      <c r="H18" s="81"/>
      <c r="I18" s="81">
        <v>0.30399999999999999</v>
      </c>
      <c r="J18" s="81">
        <v>3.9809999999999999</v>
      </c>
      <c r="K18" s="82" t="s">
        <v>101</v>
      </c>
      <c r="L18" s="52"/>
    </row>
    <row r="19" spans="1:12" x14ac:dyDescent="0.25">
      <c r="A19" s="80">
        <v>1996</v>
      </c>
      <c r="B19" s="81">
        <v>8.3490000000000002</v>
      </c>
      <c r="C19" s="81">
        <v>2.4340000000000002</v>
      </c>
      <c r="D19" s="81">
        <v>0.36099999999999999</v>
      </c>
      <c r="E19" s="81">
        <v>7.0000000000000001E-3</v>
      </c>
      <c r="F19" s="81">
        <v>3.5000000000000003E-2</v>
      </c>
      <c r="G19" s="81">
        <v>1.329</v>
      </c>
      <c r="H19" s="81"/>
      <c r="I19" s="81">
        <v>0.221</v>
      </c>
      <c r="J19" s="81">
        <v>3.9620000000000002</v>
      </c>
      <c r="K19" s="82" t="s">
        <v>101</v>
      </c>
      <c r="L19" s="52"/>
    </row>
    <row r="20" spans="1:12" x14ac:dyDescent="0.25">
      <c r="A20" s="83">
        <v>1998</v>
      </c>
      <c r="B20" s="81">
        <v>7.7130000000000001</v>
      </c>
      <c r="C20" s="81">
        <v>2.4159999999999999</v>
      </c>
      <c r="D20" s="81">
        <v>0.35199999999999998</v>
      </c>
      <c r="E20" s="81">
        <v>1.6E-2</v>
      </c>
      <c r="F20" s="81">
        <v>2.5000000000000001E-2</v>
      </c>
      <c r="G20" s="81">
        <v>0.79400000000000004</v>
      </c>
      <c r="H20" s="81"/>
      <c r="I20" s="81" t="s">
        <v>64</v>
      </c>
      <c r="J20" s="81">
        <v>4.1100000000000003</v>
      </c>
      <c r="K20" s="81">
        <v>0.318</v>
      </c>
      <c r="L20" s="52"/>
    </row>
    <row r="21" spans="1:12" x14ac:dyDescent="0.25">
      <c r="A21" s="83">
        <v>2000</v>
      </c>
      <c r="B21" s="81">
        <v>7.7089999999999996</v>
      </c>
      <c r="C21" s="81">
        <v>2.5030000000000001</v>
      </c>
      <c r="D21" s="81">
        <v>0.42399999999999999</v>
      </c>
      <c r="E21" s="81">
        <v>1.2999999999999999E-2</v>
      </c>
      <c r="F21" s="81">
        <v>3.2000000000000001E-2</v>
      </c>
      <c r="G21" s="81">
        <v>0.77100000000000002</v>
      </c>
      <c r="H21" s="81"/>
      <c r="I21" s="81" t="s">
        <v>64</v>
      </c>
      <c r="J21" s="81">
        <v>3.9809999999999999</v>
      </c>
      <c r="K21" s="81">
        <v>0.433</v>
      </c>
      <c r="L21" s="52"/>
    </row>
    <row r="22" spans="1:12" x14ac:dyDescent="0.25">
      <c r="A22" s="83">
        <v>2002</v>
      </c>
      <c r="B22" s="81">
        <v>6.1879999999999997</v>
      </c>
      <c r="C22" s="81">
        <v>2.48</v>
      </c>
      <c r="D22" s="81">
        <v>0.308</v>
      </c>
      <c r="E22" s="81">
        <v>1.7000000000000001E-2</v>
      </c>
      <c r="F22" s="81">
        <v>3.5999999999999997E-2</v>
      </c>
      <c r="G22" s="81">
        <v>0.88300000000000001</v>
      </c>
      <c r="H22" s="81"/>
      <c r="I22" s="81">
        <v>0.14000000000000001</v>
      </c>
      <c r="J22" s="81">
        <v>2.4089999999999998</v>
      </c>
      <c r="K22" s="81">
        <v>0.191</v>
      </c>
      <c r="L22" s="52"/>
    </row>
    <row r="23" spans="1:12" x14ac:dyDescent="0.25">
      <c r="A23" s="83">
        <v>2004</v>
      </c>
      <c r="B23" s="81">
        <v>4.5810000000000004</v>
      </c>
      <c r="C23" s="81">
        <v>3.08</v>
      </c>
      <c r="D23" s="81">
        <v>0.26900000000000002</v>
      </c>
      <c r="E23" s="81">
        <v>8.9999999999999993E-3</v>
      </c>
      <c r="F23" s="81">
        <v>2.1999999999999999E-2</v>
      </c>
      <c r="G23" s="81">
        <v>0.89700000000000002</v>
      </c>
      <c r="H23" s="81"/>
      <c r="I23" s="81" t="s">
        <v>64</v>
      </c>
      <c r="J23" s="81">
        <v>2.8180000000000001</v>
      </c>
      <c r="K23" s="81">
        <v>0.28000000000000003</v>
      </c>
      <c r="L23" s="52"/>
    </row>
    <row r="24" spans="1:12" x14ac:dyDescent="0.25">
      <c r="A24" s="83">
        <v>2006</v>
      </c>
      <c r="B24" s="84">
        <v>3.5666000000000002</v>
      </c>
      <c r="C24" s="84">
        <v>2.4009999999999998</v>
      </c>
      <c r="D24" s="84">
        <v>0.23599999999999999</v>
      </c>
      <c r="E24" s="85">
        <v>1.7000000000000001E-2</v>
      </c>
      <c r="F24" s="84">
        <v>2.7E-2</v>
      </c>
      <c r="G24" s="84">
        <v>0.54100000000000004</v>
      </c>
      <c r="H24" s="84"/>
      <c r="I24" s="84">
        <v>7.4999999999999997E-2</v>
      </c>
      <c r="J24" s="81">
        <v>2.7480000000000002</v>
      </c>
      <c r="K24" s="84">
        <v>0.28599999999999998</v>
      </c>
      <c r="L24" s="52"/>
    </row>
    <row r="25" spans="1:12" x14ac:dyDescent="0.25">
      <c r="A25" s="83">
        <v>2008</v>
      </c>
      <c r="B25" s="86">
        <v>3.4889999999999999</v>
      </c>
      <c r="C25" s="86">
        <v>1.913</v>
      </c>
      <c r="D25" s="86">
        <v>0.46899999999999997</v>
      </c>
      <c r="E25" s="86">
        <v>8.9999999999999993E-3</v>
      </c>
      <c r="F25" s="86">
        <v>3.2000000000000001E-2</v>
      </c>
      <c r="G25" s="86">
        <v>0.66200000000000003</v>
      </c>
      <c r="H25" s="86"/>
      <c r="I25" s="86">
        <v>6.2E-2</v>
      </c>
      <c r="J25" s="86">
        <v>2.93</v>
      </c>
      <c r="K25" s="87">
        <v>0.36099999999999999</v>
      </c>
      <c r="L25" s="52"/>
    </row>
    <row r="26" spans="1:12" x14ac:dyDescent="0.25">
      <c r="A26" s="83">
        <v>2010</v>
      </c>
      <c r="B26" s="88">
        <v>3.6739999999999999</v>
      </c>
      <c r="C26" s="87">
        <v>2.0489999999999999</v>
      </c>
      <c r="D26" s="87">
        <v>0.19600000000000001</v>
      </c>
      <c r="E26" s="89">
        <v>5.0000000000000001E-3</v>
      </c>
      <c r="F26" s="87">
        <v>4.9000000000000002E-2</v>
      </c>
      <c r="G26" s="88">
        <v>0.91600000000000004</v>
      </c>
      <c r="H26" s="87"/>
      <c r="I26" s="87">
        <v>0.06</v>
      </c>
      <c r="J26" s="87">
        <v>3.117</v>
      </c>
      <c r="K26" s="87">
        <v>0.40200000000000002</v>
      </c>
      <c r="L26" s="52"/>
    </row>
    <row r="27" spans="1:12" x14ac:dyDescent="0.25">
      <c r="A27" s="83">
        <v>2012</v>
      </c>
      <c r="B27" s="90">
        <v>3.33</v>
      </c>
      <c r="C27" s="87">
        <v>1.764</v>
      </c>
      <c r="D27" s="87">
        <v>0.17100000000000001</v>
      </c>
      <c r="E27" s="89">
        <v>2E-3</v>
      </c>
      <c r="F27" s="87">
        <v>4.4999999999999998E-2</v>
      </c>
      <c r="G27" s="88">
        <v>1.01</v>
      </c>
      <c r="H27" s="87"/>
      <c r="I27" s="87">
        <v>3.1E-2</v>
      </c>
      <c r="J27" s="87">
        <v>6.47</v>
      </c>
      <c r="K27" s="87">
        <v>0.33900000000000002</v>
      </c>
      <c r="L27" s="52"/>
    </row>
    <row r="28" spans="1:12" x14ac:dyDescent="0.25">
      <c r="A28" s="83">
        <v>2014</v>
      </c>
      <c r="B28" s="90">
        <v>3.613</v>
      </c>
      <c r="C28" s="87">
        <v>1.8939999999999999</v>
      </c>
      <c r="D28" s="87">
        <v>0.26200000000000001</v>
      </c>
      <c r="E28" s="89">
        <v>5.9999999999999997E-7</v>
      </c>
      <c r="F28" s="87">
        <v>3.9E-2</v>
      </c>
      <c r="G28" s="88">
        <v>1.139</v>
      </c>
      <c r="H28" s="87"/>
      <c r="I28" s="87">
        <v>4.9000000000000002E-2</v>
      </c>
      <c r="J28" s="87">
        <v>6.5090000000000003</v>
      </c>
      <c r="K28" s="87">
        <v>0.22800000000000001</v>
      </c>
      <c r="L28" s="52"/>
    </row>
    <row r="29" spans="1:12" x14ac:dyDescent="0.25">
      <c r="A29" s="83">
        <v>2016</v>
      </c>
      <c r="B29" s="91">
        <v>3.1339999999999999</v>
      </c>
      <c r="C29" s="92">
        <v>1.637</v>
      </c>
      <c r="D29" s="92">
        <v>0.22600000000000001</v>
      </c>
      <c r="E29" s="93" t="s">
        <v>102</v>
      </c>
      <c r="F29" s="92">
        <v>4.4999999999999998E-2</v>
      </c>
      <c r="G29" s="92">
        <v>0.88200000000000001</v>
      </c>
      <c r="H29" s="92"/>
      <c r="I29" s="92">
        <v>3.5000000000000003E-2</v>
      </c>
      <c r="J29" s="92">
        <v>6.2880000000000003</v>
      </c>
      <c r="K29" s="92">
        <v>0.31</v>
      </c>
      <c r="L29" s="52"/>
    </row>
    <row r="30" spans="1:12" x14ac:dyDescent="0.25">
      <c r="A30" s="83"/>
      <c r="B30" s="87"/>
      <c r="C30" s="87"/>
      <c r="D30" s="87"/>
      <c r="E30" s="89"/>
      <c r="F30" s="87"/>
      <c r="G30" s="87"/>
      <c r="H30" s="87"/>
      <c r="I30" s="87"/>
      <c r="J30" s="87"/>
      <c r="K30" s="87"/>
      <c r="L30" s="52"/>
    </row>
    <row r="31" spans="1:12" ht="15.6" x14ac:dyDescent="0.25">
      <c r="A31" s="264" t="s">
        <v>65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2" ht="15.6" x14ac:dyDescent="0.25">
      <c r="A32" s="269" t="s">
        <v>103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263" t="s">
        <v>104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</row>
    <row r="34" spans="1:1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1" x14ac:dyDescent="0.25">
      <c r="A35" s="263" t="s">
        <v>74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</row>
    <row r="36" spans="1:11" x14ac:dyDescent="0.25">
      <c r="A36" s="263" t="s">
        <v>105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</row>
    <row r="38" spans="1:11" x14ac:dyDescent="0.25">
      <c r="A38" s="269" t="s">
        <v>106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  <row r="40" spans="1:11" x14ac:dyDescent="0.25">
      <c r="A40" s="10" t="s">
        <v>107</v>
      </c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10">
    <mergeCell ref="A33:K33"/>
    <mergeCell ref="A35:K35"/>
    <mergeCell ref="A36:K36"/>
    <mergeCell ref="A38:K38"/>
    <mergeCell ref="A1:K1"/>
    <mergeCell ref="A2:K2"/>
    <mergeCell ref="A4:K4"/>
    <mergeCell ref="I6:J6"/>
    <mergeCell ref="A31:K31"/>
    <mergeCell ref="A32:K32"/>
  </mergeCells>
  <printOptions horizontalCentered="1"/>
  <pageMargins left="0.5" right="0.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8"/>
  <sheetViews>
    <sheetView showGridLines="0" workbookViewId="0">
      <selection sqref="A1:G1"/>
    </sheetView>
  </sheetViews>
  <sheetFormatPr defaultColWidth="9.28515625" defaultRowHeight="13.2" x14ac:dyDescent="0.25"/>
  <cols>
    <col min="1" max="1" width="24.140625" style="94" customWidth="1"/>
    <col min="2" max="7" width="14" style="94" customWidth="1"/>
    <col min="8" max="8" width="2.85546875" style="94" customWidth="1"/>
    <col min="9" max="16384" width="9.28515625" style="94"/>
  </cols>
  <sheetData>
    <row r="1" spans="1:7" ht="15.6" x14ac:dyDescent="0.25">
      <c r="A1" s="280" t="s">
        <v>108</v>
      </c>
      <c r="B1" s="280"/>
      <c r="C1" s="280"/>
      <c r="D1" s="280"/>
      <c r="E1" s="280"/>
      <c r="F1" s="280"/>
      <c r="G1" s="280"/>
    </row>
    <row r="2" spans="1:7" x14ac:dyDescent="0.25">
      <c r="A2" s="281" t="s">
        <v>48</v>
      </c>
      <c r="B2" s="281"/>
      <c r="C2" s="281"/>
      <c r="D2" s="281"/>
      <c r="E2" s="281"/>
      <c r="F2" s="281"/>
      <c r="G2" s="281"/>
    </row>
    <row r="3" spans="1:7" x14ac:dyDescent="0.25">
      <c r="A3" s="95"/>
      <c r="B3" s="96"/>
      <c r="C3" s="96"/>
      <c r="D3" s="96"/>
      <c r="E3" s="96"/>
      <c r="F3" s="96"/>
      <c r="G3" s="96"/>
    </row>
    <row r="4" spans="1:7" x14ac:dyDescent="0.25">
      <c r="A4" s="282" t="s">
        <v>109</v>
      </c>
      <c r="B4" s="282"/>
      <c r="C4" s="282"/>
      <c r="D4" s="282"/>
      <c r="E4" s="282"/>
      <c r="F4" s="282"/>
      <c r="G4" s="282"/>
    </row>
    <row r="5" spans="1:7" x14ac:dyDescent="0.25">
      <c r="A5" s="97"/>
      <c r="B5" s="96"/>
      <c r="C5" s="96"/>
      <c r="D5" s="96"/>
      <c r="E5" s="96"/>
      <c r="F5" s="96"/>
      <c r="G5" s="96"/>
    </row>
    <row r="6" spans="1:7" ht="13.5" customHeight="1" x14ac:dyDescent="0.25">
      <c r="A6" s="98" t="s">
        <v>110</v>
      </c>
      <c r="B6" s="98">
        <v>2006</v>
      </c>
      <c r="C6" s="98">
        <v>2008</v>
      </c>
      <c r="D6" s="98">
        <v>2010</v>
      </c>
      <c r="E6" s="98">
        <v>2012</v>
      </c>
      <c r="F6" s="98">
        <v>2014</v>
      </c>
      <c r="G6" s="98">
        <v>2016</v>
      </c>
    </row>
    <row r="7" spans="1:7" x14ac:dyDescent="0.25">
      <c r="A7" s="95"/>
      <c r="B7" s="99"/>
      <c r="C7" s="99"/>
      <c r="D7" s="99"/>
      <c r="E7" s="99"/>
      <c r="F7" s="99"/>
      <c r="G7" s="99"/>
    </row>
    <row r="8" spans="1:7" x14ac:dyDescent="0.25">
      <c r="A8" s="100" t="s">
        <v>111</v>
      </c>
      <c r="B8" s="96"/>
      <c r="C8" s="96"/>
      <c r="D8" s="96"/>
      <c r="E8" s="96"/>
      <c r="F8" s="96"/>
      <c r="G8" s="96"/>
    </row>
    <row r="9" spans="1:7" x14ac:dyDescent="0.25">
      <c r="A9" s="96" t="s">
        <v>112</v>
      </c>
      <c r="B9" s="101">
        <v>1744</v>
      </c>
      <c r="C9" s="101">
        <v>1969</v>
      </c>
      <c r="D9" s="101">
        <v>2276</v>
      </c>
      <c r="E9" s="102">
        <v>1958</v>
      </c>
      <c r="F9" s="102">
        <v>2158</v>
      </c>
      <c r="G9" s="103">
        <v>1855</v>
      </c>
    </row>
    <row r="10" spans="1:7" x14ac:dyDescent="0.25">
      <c r="A10" s="96" t="s">
        <v>113</v>
      </c>
      <c r="B10" s="96">
        <v>913</v>
      </c>
      <c r="C10" s="101">
        <v>851</v>
      </c>
      <c r="D10" s="101">
        <v>854</v>
      </c>
      <c r="E10" s="102">
        <v>866</v>
      </c>
      <c r="F10" s="102">
        <v>886</v>
      </c>
      <c r="G10" s="94">
        <v>773</v>
      </c>
    </row>
    <row r="11" spans="1:7" x14ac:dyDescent="0.25">
      <c r="A11" s="96" t="s">
        <v>114</v>
      </c>
      <c r="B11" s="96">
        <v>195</v>
      </c>
      <c r="C11" s="101">
        <v>111</v>
      </c>
      <c r="D11" s="101">
        <v>163</v>
      </c>
      <c r="E11" s="104">
        <v>120</v>
      </c>
      <c r="F11" s="104">
        <v>137</v>
      </c>
      <c r="G11" s="94">
        <v>75</v>
      </c>
    </row>
    <row r="12" spans="1:7" x14ac:dyDescent="0.25">
      <c r="A12" s="96" t="s">
        <v>115</v>
      </c>
      <c r="B12" s="96">
        <v>50</v>
      </c>
      <c r="C12" s="101">
        <v>34</v>
      </c>
      <c r="D12" s="101">
        <v>43</v>
      </c>
      <c r="E12" s="104">
        <v>44</v>
      </c>
      <c r="F12" s="104">
        <v>35</v>
      </c>
      <c r="G12" s="94">
        <v>41</v>
      </c>
    </row>
    <row r="13" spans="1:7" x14ac:dyDescent="0.25">
      <c r="A13" s="96" t="s">
        <v>116</v>
      </c>
      <c r="B13" s="96">
        <v>197</v>
      </c>
      <c r="C13" s="101">
        <v>211</v>
      </c>
      <c r="D13" s="101">
        <v>115</v>
      </c>
      <c r="E13" s="104">
        <v>94</v>
      </c>
      <c r="F13" s="104">
        <v>112</v>
      </c>
      <c r="G13" s="94">
        <v>108</v>
      </c>
    </row>
    <row r="14" spans="1:7" x14ac:dyDescent="0.25">
      <c r="A14" s="96" t="s">
        <v>117</v>
      </c>
      <c r="B14" s="96">
        <v>61</v>
      </c>
      <c r="C14" s="101">
        <v>35</v>
      </c>
      <c r="D14" s="101">
        <v>39</v>
      </c>
      <c r="E14" s="104">
        <v>18</v>
      </c>
      <c r="F14" s="104">
        <v>33</v>
      </c>
      <c r="G14" s="94">
        <v>23</v>
      </c>
    </row>
    <row r="15" spans="1:7" x14ac:dyDescent="0.25">
      <c r="A15" s="96" t="s">
        <v>118</v>
      </c>
      <c r="B15" s="96">
        <v>142</v>
      </c>
      <c r="C15" s="101">
        <v>114</v>
      </c>
      <c r="D15" s="101">
        <v>105</v>
      </c>
      <c r="E15" s="104">
        <v>76</v>
      </c>
      <c r="F15" s="104">
        <v>101</v>
      </c>
      <c r="G15" s="94">
        <v>87</v>
      </c>
    </row>
    <row r="16" spans="1:7" x14ac:dyDescent="0.25">
      <c r="A16" s="96" t="s">
        <v>119</v>
      </c>
      <c r="B16" s="96">
        <v>1</v>
      </c>
      <c r="C16" s="96">
        <v>1</v>
      </c>
      <c r="D16" s="101">
        <v>1</v>
      </c>
      <c r="E16" s="104">
        <v>7</v>
      </c>
      <c r="F16" s="104">
        <v>5</v>
      </c>
      <c r="G16" s="94">
        <v>15</v>
      </c>
    </row>
    <row r="17" spans="1:8" x14ac:dyDescent="0.25">
      <c r="A17" s="100" t="s">
        <v>120</v>
      </c>
      <c r="B17" s="96"/>
      <c r="C17" s="96"/>
      <c r="D17" s="101"/>
      <c r="E17" s="104"/>
      <c r="F17" s="104"/>
    </row>
    <row r="18" spans="1:8" x14ac:dyDescent="0.25">
      <c r="A18" s="96" t="s">
        <v>121</v>
      </c>
      <c r="B18" s="96">
        <v>223</v>
      </c>
      <c r="C18" s="101">
        <v>146</v>
      </c>
      <c r="D18" s="101">
        <v>165</v>
      </c>
      <c r="E18" s="104">
        <v>141</v>
      </c>
      <c r="F18" s="104">
        <v>129</v>
      </c>
      <c r="G18" s="94">
        <v>128</v>
      </c>
    </row>
    <row r="19" spans="1:8" ht="15.6" x14ac:dyDescent="0.25">
      <c r="A19" s="96" t="s">
        <v>122</v>
      </c>
      <c r="B19" s="96">
        <v>42</v>
      </c>
      <c r="C19" s="101">
        <v>10</v>
      </c>
      <c r="D19" s="101">
        <v>13</v>
      </c>
      <c r="E19" s="104">
        <v>14</v>
      </c>
      <c r="F19" s="104">
        <v>17</v>
      </c>
      <c r="G19" s="94">
        <v>17</v>
      </c>
    </row>
    <row r="20" spans="1:8" x14ac:dyDescent="0.25">
      <c r="A20" s="96" t="s">
        <v>56</v>
      </c>
      <c r="B20" s="101">
        <f t="shared" ref="B20:G20" si="0">SUM(B9:B19)</f>
        <v>3568</v>
      </c>
      <c r="C20" s="101">
        <f t="shared" si="0"/>
        <v>3482</v>
      </c>
      <c r="D20" s="101">
        <f t="shared" si="0"/>
        <v>3774</v>
      </c>
      <c r="E20" s="101">
        <f t="shared" si="0"/>
        <v>3338</v>
      </c>
      <c r="F20" s="101">
        <f t="shared" si="0"/>
        <v>3613</v>
      </c>
      <c r="G20" s="101">
        <f t="shared" si="0"/>
        <v>3122</v>
      </c>
    </row>
    <row r="21" spans="1:8" ht="13.2" customHeight="1" x14ac:dyDescent="0.25">
      <c r="A21" s="105"/>
      <c r="B21" s="36"/>
      <c r="C21" s="36"/>
      <c r="D21" s="36"/>
      <c r="E21" s="36"/>
      <c r="F21" s="36"/>
      <c r="G21" s="36"/>
    </row>
    <row r="22" spans="1:8" ht="15.6" x14ac:dyDescent="0.25">
      <c r="A22" s="279" t="s">
        <v>123</v>
      </c>
      <c r="B22" s="279"/>
      <c r="C22" s="279"/>
      <c r="D22" s="279"/>
      <c r="E22" s="279"/>
      <c r="F22" s="279"/>
      <c r="G22" s="106"/>
    </row>
    <row r="23" spans="1:8" ht="15.6" x14ac:dyDescent="0.25">
      <c r="A23" s="283" t="s">
        <v>124</v>
      </c>
      <c r="B23" s="279"/>
      <c r="C23" s="279"/>
      <c r="D23" s="279"/>
      <c r="E23" s="279"/>
      <c r="F23" s="279"/>
      <c r="G23" s="106"/>
    </row>
    <row r="24" spans="1:8" ht="13.2" customHeight="1" x14ac:dyDescent="0.25">
      <c r="A24" s="96"/>
    </row>
    <row r="25" spans="1:8" x14ac:dyDescent="0.25">
      <c r="A25" s="279" t="s">
        <v>125</v>
      </c>
      <c r="B25" s="279"/>
      <c r="C25" s="279"/>
      <c r="D25" s="279"/>
      <c r="E25" s="279"/>
      <c r="F25" s="279"/>
      <c r="G25" s="106"/>
    </row>
    <row r="26" spans="1:8" x14ac:dyDescent="0.25">
      <c r="A26" s="279" t="s">
        <v>126</v>
      </c>
      <c r="B26" s="279"/>
      <c r="C26" s="279"/>
      <c r="D26" s="279"/>
      <c r="E26" s="279"/>
      <c r="F26" s="279"/>
      <c r="G26" s="279"/>
    </row>
    <row r="27" spans="1:8" ht="13.2" customHeight="1" x14ac:dyDescent="0.25">
      <c r="A27" s="96"/>
    </row>
    <row r="28" spans="1:8" x14ac:dyDescent="0.25">
      <c r="A28" s="279" t="s">
        <v>127</v>
      </c>
      <c r="B28" s="279"/>
      <c r="C28" s="279"/>
      <c r="D28" s="279"/>
      <c r="E28" s="279"/>
      <c r="F28" s="279"/>
      <c r="G28" s="279"/>
      <c r="H28" s="279"/>
    </row>
  </sheetData>
  <mergeCells count="8">
    <mergeCell ref="A26:G26"/>
    <mergeCell ref="A28:H28"/>
    <mergeCell ref="A1:G1"/>
    <mergeCell ref="A2:G2"/>
    <mergeCell ref="A4:G4"/>
    <mergeCell ref="A22:F22"/>
    <mergeCell ref="A23:F23"/>
    <mergeCell ref="A25:F25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5"/>
  <sheetViews>
    <sheetView showGridLines="0" workbookViewId="0">
      <selection sqref="A1:L1"/>
    </sheetView>
  </sheetViews>
  <sheetFormatPr defaultColWidth="9.28515625" defaultRowHeight="13.2" x14ac:dyDescent="0.25"/>
  <cols>
    <col min="1" max="1" width="9.28515625" style="107"/>
    <col min="2" max="2" width="10.7109375" style="107" customWidth="1"/>
    <col min="3" max="3" width="2.28515625" style="107" customWidth="1"/>
    <col min="4" max="7" width="10.7109375" style="107" customWidth="1"/>
    <col min="8" max="8" width="2.28515625" style="107" customWidth="1"/>
    <col min="9" max="12" width="10.7109375" style="107" customWidth="1"/>
    <col min="13" max="13" width="2.85546875" style="107" customWidth="1"/>
    <col min="14" max="16384" width="9.28515625" style="107"/>
  </cols>
  <sheetData>
    <row r="1" spans="1:12" x14ac:dyDescent="0.25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x14ac:dyDescent="0.25">
      <c r="A2" s="286" t="s">
        <v>129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x14ac:dyDescent="0.25">
      <c r="A3" s="287" t="s">
        <v>48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x14ac:dyDescent="0.2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5">
      <c r="A5" s="288" t="s">
        <v>130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3.5" customHeight="1" x14ac:dyDescent="0.25">
      <c r="A7" s="109"/>
      <c r="B7" s="109"/>
      <c r="C7" s="110"/>
      <c r="D7" s="289" t="s">
        <v>131</v>
      </c>
      <c r="E7" s="289"/>
      <c r="F7" s="289"/>
      <c r="G7" s="289"/>
      <c r="H7" s="109"/>
      <c r="I7" s="289" t="s">
        <v>132</v>
      </c>
      <c r="J7" s="289"/>
      <c r="K7" s="289"/>
      <c r="L7" s="289"/>
    </row>
    <row r="8" spans="1:12" x14ac:dyDescent="0.25">
      <c r="A8" s="111" t="s">
        <v>51</v>
      </c>
      <c r="B8" s="109"/>
      <c r="C8" s="110"/>
      <c r="D8" s="112" t="s">
        <v>133</v>
      </c>
      <c r="E8" s="113"/>
      <c r="F8" s="114"/>
      <c r="G8" s="113"/>
      <c r="H8" s="109"/>
      <c r="I8" s="112" t="s">
        <v>133</v>
      </c>
      <c r="J8" s="113"/>
      <c r="K8" s="114"/>
      <c r="L8" s="113"/>
    </row>
    <row r="9" spans="1:12" x14ac:dyDescent="0.25">
      <c r="A9" s="115" t="s">
        <v>92</v>
      </c>
      <c r="B9" s="116" t="s">
        <v>56</v>
      </c>
      <c r="C9" s="117"/>
      <c r="D9" s="116" t="s">
        <v>134</v>
      </c>
      <c r="E9" s="116" t="s">
        <v>135</v>
      </c>
      <c r="F9" s="116" t="s">
        <v>136</v>
      </c>
      <c r="G9" s="116" t="s">
        <v>137</v>
      </c>
      <c r="H9" s="118"/>
      <c r="I9" s="116" t="s">
        <v>134</v>
      </c>
      <c r="J9" s="116" t="s">
        <v>135</v>
      </c>
      <c r="K9" s="116" t="s">
        <v>136</v>
      </c>
      <c r="L9" s="116" t="s">
        <v>137</v>
      </c>
    </row>
    <row r="10" spans="1:12" x14ac:dyDescent="0.25">
      <c r="A10" s="119"/>
      <c r="B10" s="120"/>
      <c r="C10" s="110"/>
      <c r="D10" s="112"/>
      <c r="E10" s="112"/>
      <c r="F10" s="112"/>
      <c r="G10" s="112"/>
      <c r="H10" s="109"/>
      <c r="I10" s="112"/>
      <c r="J10" s="112"/>
      <c r="K10" s="112"/>
      <c r="L10" s="112"/>
    </row>
    <row r="11" spans="1:12" x14ac:dyDescent="0.25">
      <c r="A11" s="108">
        <v>1982</v>
      </c>
      <c r="B11" s="121">
        <v>3297</v>
      </c>
      <c r="C11" s="122"/>
      <c r="D11" s="121">
        <v>1449</v>
      </c>
      <c r="E11" s="93">
        <v>763</v>
      </c>
      <c r="F11" s="93">
        <v>300</v>
      </c>
      <c r="G11" s="93">
        <v>41</v>
      </c>
      <c r="H11" s="105"/>
      <c r="I11" s="93">
        <v>6</v>
      </c>
      <c r="J11" s="93">
        <v>559</v>
      </c>
      <c r="K11" s="93">
        <v>165</v>
      </c>
      <c r="L11" s="93">
        <v>14</v>
      </c>
    </row>
    <row r="12" spans="1:12" x14ac:dyDescent="0.25">
      <c r="A12" s="108">
        <v>1984</v>
      </c>
      <c r="B12" s="121">
        <v>4341</v>
      </c>
      <c r="C12" s="122"/>
      <c r="D12" s="121">
        <v>1820</v>
      </c>
      <c r="E12" s="121">
        <v>1139</v>
      </c>
      <c r="F12" s="93">
        <v>370</v>
      </c>
      <c r="G12" s="93">
        <v>51</v>
      </c>
      <c r="H12" s="105"/>
      <c r="I12" s="93">
        <v>18</v>
      </c>
      <c r="J12" s="93">
        <v>694</v>
      </c>
      <c r="K12" s="93">
        <v>231</v>
      </c>
      <c r="L12" s="93">
        <v>18</v>
      </c>
    </row>
    <row r="13" spans="1:12" x14ac:dyDescent="0.25">
      <c r="A13" s="108">
        <v>1986</v>
      </c>
      <c r="B13" s="121">
        <v>4609</v>
      </c>
      <c r="C13" s="122"/>
      <c r="D13" s="121">
        <v>1094</v>
      </c>
      <c r="E13" s="121">
        <v>1658</v>
      </c>
      <c r="F13" s="93">
        <v>795</v>
      </c>
      <c r="G13" s="93">
        <v>53</v>
      </c>
      <c r="H13" s="105"/>
      <c r="I13" s="93">
        <v>18</v>
      </c>
      <c r="J13" s="93">
        <v>685</v>
      </c>
      <c r="K13" s="93">
        <v>276</v>
      </c>
      <c r="L13" s="93">
        <v>30</v>
      </c>
    </row>
    <row r="14" spans="1:12" x14ac:dyDescent="0.25">
      <c r="A14" s="108">
        <v>1988</v>
      </c>
      <c r="B14" s="121">
        <v>5248</v>
      </c>
      <c r="C14" s="122"/>
      <c r="D14" s="121">
        <v>1916</v>
      </c>
      <c r="E14" s="121">
        <v>1731</v>
      </c>
      <c r="F14" s="93">
        <v>387</v>
      </c>
      <c r="G14" s="93">
        <v>65</v>
      </c>
      <c r="H14" s="105"/>
      <c r="I14" s="93">
        <v>5</v>
      </c>
      <c r="J14" s="93">
        <v>759</v>
      </c>
      <c r="K14" s="93">
        <v>360</v>
      </c>
      <c r="L14" s="93">
        <v>25</v>
      </c>
    </row>
    <row r="15" spans="1:12" x14ac:dyDescent="0.25">
      <c r="A15" s="108">
        <v>1990</v>
      </c>
      <c r="B15" s="121">
        <v>4825</v>
      </c>
      <c r="C15" s="122"/>
      <c r="D15" s="121">
        <v>1847</v>
      </c>
      <c r="E15" s="121">
        <v>1304</v>
      </c>
      <c r="F15" s="93">
        <v>536</v>
      </c>
      <c r="G15" s="93">
        <v>64</v>
      </c>
      <c r="H15" s="105"/>
      <c r="I15" s="123" t="s">
        <v>102</v>
      </c>
      <c r="J15" s="93">
        <v>733</v>
      </c>
      <c r="K15" s="93">
        <v>325</v>
      </c>
      <c r="L15" s="93">
        <v>16</v>
      </c>
    </row>
    <row r="16" spans="1:12" x14ac:dyDescent="0.25">
      <c r="A16" s="108">
        <v>1992</v>
      </c>
      <c r="B16" s="121">
        <v>4721</v>
      </c>
      <c r="C16" s="122"/>
      <c r="D16" s="121">
        <v>2245</v>
      </c>
      <c r="E16" s="93">
        <v>938</v>
      </c>
      <c r="F16" s="93">
        <v>478</v>
      </c>
      <c r="G16" s="93">
        <v>27</v>
      </c>
      <c r="H16" s="105"/>
      <c r="I16" s="93">
        <v>23</v>
      </c>
      <c r="J16" s="93">
        <v>703</v>
      </c>
      <c r="K16" s="93">
        <v>302</v>
      </c>
      <c r="L16" s="93">
        <v>5</v>
      </c>
    </row>
    <row r="17" spans="1:12" x14ac:dyDescent="0.25">
      <c r="A17" s="108">
        <v>1996</v>
      </c>
      <c r="B17" s="121">
        <v>5030</v>
      </c>
      <c r="C17" s="122"/>
      <c r="D17" s="121">
        <v>2782</v>
      </c>
      <c r="E17" s="93">
        <v>685</v>
      </c>
      <c r="F17" s="93">
        <v>452</v>
      </c>
      <c r="G17" s="93" t="s">
        <v>102</v>
      </c>
      <c r="H17" s="105"/>
      <c r="I17" s="93" t="s">
        <v>102</v>
      </c>
      <c r="J17" s="93">
        <v>782</v>
      </c>
      <c r="K17" s="93">
        <v>323</v>
      </c>
      <c r="L17" s="93">
        <v>4</v>
      </c>
    </row>
    <row r="18" spans="1:12" x14ac:dyDescent="0.25">
      <c r="A18" s="108">
        <v>1998</v>
      </c>
      <c r="B18" s="121">
        <v>5329</v>
      </c>
      <c r="C18" s="122"/>
      <c r="D18" s="121">
        <v>2969</v>
      </c>
      <c r="E18" s="93">
        <v>777</v>
      </c>
      <c r="F18" s="93">
        <v>426</v>
      </c>
      <c r="G18" s="93">
        <v>0</v>
      </c>
      <c r="H18" s="105"/>
      <c r="I18" s="93">
        <v>0</v>
      </c>
      <c r="J18" s="93">
        <v>795</v>
      </c>
      <c r="K18" s="93">
        <v>359</v>
      </c>
      <c r="L18" s="93">
        <v>3</v>
      </c>
    </row>
    <row r="19" spans="1:12" x14ac:dyDescent="0.25">
      <c r="A19" s="108">
        <v>2000</v>
      </c>
      <c r="B19" s="121">
        <v>5542</v>
      </c>
      <c r="C19" s="122"/>
      <c r="D19" s="121">
        <v>2894</v>
      </c>
      <c r="E19" s="93">
        <v>972</v>
      </c>
      <c r="F19" s="93">
        <v>474</v>
      </c>
      <c r="G19" s="93">
        <v>4</v>
      </c>
      <c r="H19" s="105"/>
      <c r="I19" s="93" t="s">
        <v>102</v>
      </c>
      <c r="J19" s="93">
        <v>827</v>
      </c>
      <c r="K19" s="93">
        <v>365</v>
      </c>
      <c r="L19" s="93">
        <v>6</v>
      </c>
    </row>
    <row r="20" spans="1:12" x14ac:dyDescent="0.25">
      <c r="A20" s="108">
        <v>2002</v>
      </c>
      <c r="B20" s="121">
        <v>4518</v>
      </c>
      <c r="C20" s="122"/>
      <c r="D20" s="121">
        <v>2210</v>
      </c>
      <c r="E20" s="93">
        <v>660</v>
      </c>
      <c r="F20" s="93">
        <v>468</v>
      </c>
      <c r="G20" s="93">
        <v>0</v>
      </c>
      <c r="H20" s="105"/>
      <c r="I20" s="93">
        <v>63</v>
      </c>
      <c r="J20" s="93">
        <v>690</v>
      </c>
      <c r="K20" s="93">
        <v>426</v>
      </c>
      <c r="L20" s="93" t="s">
        <v>102</v>
      </c>
    </row>
    <row r="21" spans="1:12" x14ac:dyDescent="0.25">
      <c r="A21" s="108">
        <v>2004</v>
      </c>
      <c r="B21" s="121">
        <v>5223</v>
      </c>
      <c r="C21" s="122"/>
      <c r="D21" s="121">
        <v>2557</v>
      </c>
      <c r="E21" s="121">
        <v>1108</v>
      </c>
      <c r="F21" s="93">
        <v>316</v>
      </c>
      <c r="G21" s="93">
        <v>1</v>
      </c>
      <c r="H21" s="105"/>
      <c r="I21" s="93" t="s">
        <v>102</v>
      </c>
      <c r="J21" s="93">
        <v>673</v>
      </c>
      <c r="K21" s="93">
        <v>566</v>
      </c>
      <c r="L21" s="93" t="s">
        <v>102</v>
      </c>
    </row>
    <row r="22" spans="1:12" x14ac:dyDescent="0.25">
      <c r="A22" s="108">
        <v>2006</v>
      </c>
      <c r="B22" s="36">
        <v>5272</v>
      </c>
      <c r="C22" s="36" t="s">
        <v>138</v>
      </c>
      <c r="D22" s="36">
        <v>2615</v>
      </c>
      <c r="E22" s="105">
        <v>855</v>
      </c>
      <c r="F22" s="105">
        <v>525</v>
      </c>
      <c r="G22" s="93" t="s">
        <v>102</v>
      </c>
      <c r="H22" s="105"/>
      <c r="I22" s="105">
        <v>19</v>
      </c>
      <c r="J22" s="105">
        <v>727</v>
      </c>
      <c r="K22" s="105">
        <v>532</v>
      </c>
      <c r="L22" s="105">
        <v>0</v>
      </c>
    </row>
    <row r="23" spans="1:12" x14ac:dyDescent="0.25">
      <c r="A23" s="108">
        <v>2008</v>
      </c>
      <c r="B23" s="121">
        <v>3978</v>
      </c>
      <c r="C23" s="122"/>
      <c r="D23" s="121">
        <v>1968</v>
      </c>
      <c r="E23" s="121">
        <v>809</v>
      </c>
      <c r="F23" s="93">
        <v>342</v>
      </c>
      <c r="G23" s="93" t="s">
        <v>102</v>
      </c>
      <c r="H23" s="105"/>
      <c r="I23" s="93" t="s">
        <v>102</v>
      </c>
      <c r="J23" s="93">
        <v>471</v>
      </c>
      <c r="K23" s="93">
        <v>389</v>
      </c>
      <c r="L23" s="93" t="s">
        <v>102</v>
      </c>
    </row>
    <row r="24" spans="1:12" x14ac:dyDescent="0.25">
      <c r="A24" s="124">
        <v>2010</v>
      </c>
      <c r="B24" s="40">
        <v>3826</v>
      </c>
      <c r="C24" s="125"/>
      <c r="D24" s="40">
        <v>1883</v>
      </c>
      <c r="E24" s="40">
        <v>713.69600000000003</v>
      </c>
      <c r="F24" s="40">
        <v>407.69099999999997</v>
      </c>
      <c r="G24" s="93" t="s">
        <v>102</v>
      </c>
      <c r="H24" s="126"/>
      <c r="I24" s="127">
        <v>0</v>
      </c>
      <c r="J24" s="40">
        <v>497</v>
      </c>
      <c r="K24" s="40">
        <v>326</v>
      </c>
      <c r="L24" s="127">
        <v>2</v>
      </c>
    </row>
    <row r="25" spans="1:12" x14ac:dyDescent="0.25">
      <c r="A25" s="124">
        <v>2012</v>
      </c>
      <c r="B25" s="40">
        <v>3723</v>
      </c>
      <c r="C25" s="125"/>
      <c r="D25" s="40">
        <v>2025</v>
      </c>
      <c r="E25" s="40">
        <v>529</v>
      </c>
      <c r="F25" s="40">
        <v>310</v>
      </c>
      <c r="G25" s="128">
        <v>0</v>
      </c>
      <c r="H25" s="126"/>
      <c r="I25" s="127">
        <v>0</v>
      </c>
      <c r="J25" s="40">
        <v>643</v>
      </c>
      <c r="K25" s="40">
        <v>214</v>
      </c>
      <c r="L25" s="127">
        <v>3</v>
      </c>
    </row>
    <row r="26" spans="1:12" x14ac:dyDescent="0.25">
      <c r="A26" s="108">
        <v>2014</v>
      </c>
      <c r="B26" s="121">
        <v>4522</v>
      </c>
      <c r="C26" s="110"/>
      <c r="D26" s="121">
        <v>2288</v>
      </c>
      <c r="E26" s="93">
        <v>794</v>
      </c>
      <c r="F26" s="93">
        <v>428</v>
      </c>
      <c r="G26" s="93" t="s">
        <v>102</v>
      </c>
      <c r="H26" s="109"/>
      <c r="I26" s="93">
        <v>0</v>
      </c>
      <c r="J26" s="93">
        <v>482</v>
      </c>
      <c r="K26" s="93">
        <v>531</v>
      </c>
      <c r="L26" s="93">
        <v>0</v>
      </c>
    </row>
    <row r="27" spans="1:12" x14ac:dyDescent="0.25">
      <c r="A27" s="108">
        <v>2016</v>
      </c>
      <c r="B27" s="121">
        <v>2836</v>
      </c>
      <c r="C27" s="110"/>
      <c r="D27" s="121">
        <v>1452</v>
      </c>
      <c r="E27" s="93">
        <v>376</v>
      </c>
      <c r="F27" s="93">
        <v>310</v>
      </c>
      <c r="G27" s="93">
        <v>35</v>
      </c>
      <c r="H27" s="109"/>
      <c r="I27" s="93">
        <v>11</v>
      </c>
      <c r="J27" s="93">
        <v>339</v>
      </c>
      <c r="K27" s="93">
        <v>311</v>
      </c>
      <c r="L27" s="93">
        <v>1</v>
      </c>
    </row>
    <row r="28" spans="1:12" x14ac:dyDescent="0.25">
      <c r="A28" s="108"/>
      <c r="B28" s="121"/>
      <c r="C28" s="110"/>
      <c r="D28" s="121"/>
      <c r="E28" s="93"/>
      <c r="F28" s="93"/>
      <c r="G28" s="93"/>
      <c r="H28" s="109"/>
      <c r="I28" s="93"/>
      <c r="J28" s="93"/>
      <c r="K28" s="93"/>
      <c r="L28" s="93"/>
    </row>
    <row r="29" spans="1:12" ht="17.399999999999999" x14ac:dyDescent="0.3">
      <c r="A29" s="284" t="s">
        <v>139</v>
      </c>
      <c r="B29" s="285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3.2" customHeight="1" x14ac:dyDescent="0.25">
      <c r="A30" s="129"/>
      <c r="B30" s="12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4.25" customHeight="1" x14ac:dyDescent="0.25">
      <c r="A31" s="284" t="s">
        <v>125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</row>
    <row r="32" spans="1:12" ht="14.25" customHeight="1" x14ac:dyDescent="0.25">
      <c r="A32" s="284" t="s">
        <v>126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3.2" customHeight="1" x14ac:dyDescent="0.25">
      <c r="A33" s="129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x14ac:dyDescent="0.25">
      <c r="A34" s="284" t="s">
        <v>140</v>
      </c>
      <c r="B34" s="284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x14ac:dyDescent="0.25">
      <c r="A35" s="130"/>
      <c r="B35" s="130"/>
    </row>
  </sheetData>
  <mergeCells count="10">
    <mergeCell ref="A29:B29"/>
    <mergeCell ref="A31:L31"/>
    <mergeCell ref="A32:L32"/>
    <mergeCell ref="A34:B34"/>
    <mergeCell ref="A1:L1"/>
    <mergeCell ref="A2:L2"/>
    <mergeCell ref="A3:L3"/>
    <mergeCell ref="A5:L5"/>
    <mergeCell ref="D7:G7"/>
    <mergeCell ref="I7:L7"/>
  </mergeCells>
  <printOptions horizontalCentered="1"/>
  <pageMargins left="0.5" right="0.5" top="0.5" bottom="0.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8"/>
  <sheetViews>
    <sheetView showGridLines="0" workbookViewId="0">
      <selection sqref="A1:H1"/>
    </sheetView>
  </sheetViews>
  <sheetFormatPr defaultColWidth="9.28515625" defaultRowHeight="13.2" x14ac:dyDescent="0.25"/>
  <cols>
    <col min="1" max="1" width="11.140625" style="52" customWidth="1"/>
    <col min="2" max="8" width="13" style="52" customWidth="1"/>
    <col min="9" max="9" width="2.85546875" style="52" customWidth="1"/>
    <col min="10" max="16384" width="9.28515625" style="52"/>
  </cols>
  <sheetData>
    <row r="1" spans="1:8" x14ac:dyDescent="0.25">
      <c r="A1" s="272" t="s">
        <v>141</v>
      </c>
      <c r="B1" s="272"/>
      <c r="C1" s="272"/>
      <c r="D1" s="272"/>
      <c r="E1" s="272"/>
      <c r="F1" s="272"/>
      <c r="G1" s="272"/>
      <c r="H1" s="272"/>
    </row>
    <row r="2" spans="1:8" x14ac:dyDescent="0.25">
      <c r="A2" s="273" t="s">
        <v>48</v>
      </c>
      <c r="B2" s="273"/>
      <c r="C2" s="273"/>
      <c r="D2" s="273"/>
      <c r="E2" s="273"/>
      <c r="F2" s="273"/>
      <c r="G2" s="273"/>
      <c r="H2" s="273"/>
    </row>
    <row r="3" spans="1:8" x14ac:dyDescent="0.25">
      <c r="A3" s="53"/>
      <c r="B3" s="55"/>
      <c r="C3" s="55"/>
      <c r="D3" s="55"/>
      <c r="E3" s="55"/>
      <c r="F3" s="55"/>
      <c r="G3" s="55"/>
      <c r="H3" s="55"/>
    </row>
    <row r="4" spans="1:8" x14ac:dyDescent="0.25">
      <c r="A4" s="131" t="s">
        <v>51</v>
      </c>
      <c r="B4" s="132"/>
      <c r="C4" s="79" t="s">
        <v>87</v>
      </c>
      <c r="D4" s="79"/>
      <c r="E4" s="79" t="s">
        <v>88</v>
      </c>
      <c r="F4" s="79"/>
      <c r="G4" s="79"/>
      <c r="H4" s="79"/>
    </row>
    <row r="5" spans="1:8" ht="16.5" customHeight="1" x14ac:dyDescent="0.25">
      <c r="A5" s="15" t="s">
        <v>92</v>
      </c>
      <c r="B5" s="16" t="s">
        <v>142</v>
      </c>
      <c r="C5" s="16" t="s">
        <v>143</v>
      </c>
      <c r="D5" s="16" t="s">
        <v>144</v>
      </c>
      <c r="E5" s="16" t="s">
        <v>145</v>
      </c>
      <c r="F5" s="16" t="s">
        <v>146</v>
      </c>
      <c r="G5" s="16" t="s">
        <v>147</v>
      </c>
      <c r="H5" s="16" t="s">
        <v>148</v>
      </c>
    </row>
    <row r="6" spans="1:8" x14ac:dyDescent="0.25">
      <c r="A6" s="77"/>
      <c r="B6" s="78"/>
      <c r="C6" s="78"/>
      <c r="D6" s="78"/>
      <c r="E6" s="78"/>
      <c r="F6" s="78"/>
      <c r="G6" s="78"/>
      <c r="H6" s="78"/>
    </row>
    <row r="7" spans="1:8" x14ac:dyDescent="0.25">
      <c r="A7" s="53">
        <v>1998</v>
      </c>
      <c r="B7" s="74">
        <v>4368</v>
      </c>
      <c r="C7" s="74">
        <v>1053</v>
      </c>
      <c r="D7" s="74">
        <v>4358</v>
      </c>
      <c r="E7" s="74">
        <v>260089</v>
      </c>
      <c r="F7" s="74">
        <v>794036</v>
      </c>
      <c r="G7" s="74">
        <v>21885</v>
      </c>
      <c r="H7" s="133" t="s">
        <v>64</v>
      </c>
    </row>
    <row r="8" spans="1:8" x14ac:dyDescent="0.25">
      <c r="A8" s="53">
        <v>2000</v>
      </c>
      <c r="B8" s="74">
        <v>4540</v>
      </c>
      <c r="C8" s="74">
        <v>1084</v>
      </c>
      <c r="D8" s="74">
        <v>4752</v>
      </c>
      <c r="E8" s="74">
        <v>227574</v>
      </c>
      <c r="F8" s="74">
        <v>771135</v>
      </c>
      <c r="G8" s="74">
        <v>34252</v>
      </c>
      <c r="H8" s="74">
        <v>1396</v>
      </c>
    </row>
    <row r="9" spans="1:8" x14ac:dyDescent="0.25">
      <c r="A9" s="53">
        <v>2002</v>
      </c>
      <c r="B9" s="74">
        <v>4532</v>
      </c>
      <c r="C9" s="74">
        <v>1001</v>
      </c>
      <c r="D9" s="74">
        <v>3556</v>
      </c>
      <c r="E9" s="74">
        <v>128529</v>
      </c>
      <c r="F9" s="74">
        <v>604736</v>
      </c>
      <c r="G9" s="74">
        <v>37381</v>
      </c>
      <c r="H9" s="74">
        <v>616</v>
      </c>
    </row>
    <row r="10" spans="1:8" x14ac:dyDescent="0.25">
      <c r="A10" s="53">
        <v>2004</v>
      </c>
      <c r="B10" s="74">
        <v>4836</v>
      </c>
      <c r="C10" s="74">
        <v>890</v>
      </c>
      <c r="D10" s="74">
        <v>3562</v>
      </c>
      <c r="E10" s="74">
        <v>127047</v>
      </c>
      <c r="F10" s="74">
        <v>544639</v>
      </c>
      <c r="G10" s="74">
        <v>23177</v>
      </c>
      <c r="H10" s="74">
        <v>907</v>
      </c>
    </row>
    <row r="11" spans="1:8" x14ac:dyDescent="0.25">
      <c r="A11" s="53">
        <v>2006</v>
      </c>
      <c r="B11" s="74">
        <v>4947</v>
      </c>
      <c r="C11" s="74">
        <v>688</v>
      </c>
      <c r="D11" s="74">
        <v>3887</v>
      </c>
      <c r="E11" s="74">
        <v>134974</v>
      </c>
      <c r="F11" s="74">
        <v>541038</v>
      </c>
      <c r="G11" s="74">
        <v>29364</v>
      </c>
      <c r="H11" s="74">
        <v>1224</v>
      </c>
    </row>
    <row r="12" spans="1:8" x14ac:dyDescent="0.25">
      <c r="A12" s="53">
        <v>2008</v>
      </c>
      <c r="B12" s="74">
        <v>3602</v>
      </c>
      <c r="C12" s="74">
        <v>994</v>
      </c>
      <c r="D12" s="74">
        <v>3495</v>
      </c>
      <c r="E12" s="74">
        <v>123991</v>
      </c>
      <c r="F12" s="74">
        <v>661725</v>
      </c>
      <c r="G12" s="74">
        <v>37596</v>
      </c>
      <c r="H12" s="74">
        <v>1473</v>
      </c>
    </row>
    <row r="13" spans="1:8" x14ac:dyDescent="0.25">
      <c r="A13" s="80">
        <v>2010</v>
      </c>
      <c r="B13" s="134">
        <v>3356</v>
      </c>
      <c r="C13" s="135">
        <v>1333</v>
      </c>
      <c r="D13" s="134">
        <v>3854</v>
      </c>
      <c r="E13" s="135">
        <v>81641</v>
      </c>
      <c r="F13" s="135">
        <v>916000</v>
      </c>
      <c r="G13" s="135">
        <v>60496</v>
      </c>
      <c r="H13" s="135">
        <v>1402.826</v>
      </c>
    </row>
    <row r="14" spans="1:8" x14ac:dyDescent="0.25">
      <c r="A14" s="80">
        <v>2012</v>
      </c>
      <c r="B14" s="135">
        <v>3156</v>
      </c>
      <c r="C14" s="135">
        <v>894</v>
      </c>
      <c r="D14" s="135">
        <v>3336</v>
      </c>
      <c r="E14" s="135">
        <v>36340</v>
      </c>
      <c r="F14" s="136">
        <v>1010100</v>
      </c>
      <c r="G14" s="135">
        <v>21078</v>
      </c>
      <c r="H14" s="137">
        <v>1264</v>
      </c>
    </row>
    <row r="15" spans="1:8" x14ac:dyDescent="0.25">
      <c r="A15" s="80">
        <v>2014</v>
      </c>
      <c r="B15" s="135">
        <v>3932</v>
      </c>
      <c r="C15" s="135">
        <v>1092</v>
      </c>
      <c r="D15" s="135">
        <v>4250</v>
      </c>
      <c r="E15" s="135">
        <v>27306</v>
      </c>
      <c r="F15" s="136">
        <v>1139000</v>
      </c>
      <c r="G15" s="135">
        <v>55730</v>
      </c>
      <c r="H15" s="137">
        <v>774</v>
      </c>
    </row>
    <row r="16" spans="1:8" x14ac:dyDescent="0.25">
      <c r="A16" s="80">
        <v>2016</v>
      </c>
      <c r="B16" s="137">
        <v>3249</v>
      </c>
      <c r="C16" s="137">
        <v>1529</v>
      </c>
      <c r="D16" s="137">
        <v>4093</v>
      </c>
      <c r="E16" s="137">
        <v>34000</v>
      </c>
      <c r="F16" s="137">
        <v>882000</v>
      </c>
      <c r="G16" s="137">
        <v>50000</v>
      </c>
      <c r="H16" s="137">
        <v>929</v>
      </c>
    </row>
    <row r="17" spans="1:9" x14ac:dyDescent="0.25">
      <c r="A17" s="55"/>
      <c r="B17" s="72"/>
      <c r="C17" s="72"/>
      <c r="D17" s="72"/>
      <c r="E17" s="72"/>
      <c r="F17" s="72"/>
      <c r="G17" s="72"/>
      <c r="H17" s="72"/>
    </row>
    <row r="18" spans="1:9" ht="15.6" x14ac:dyDescent="0.25">
      <c r="A18" s="276" t="s">
        <v>149</v>
      </c>
      <c r="B18" s="276"/>
      <c r="C18" s="276"/>
      <c r="D18" s="276"/>
      <c r="E18" s="276"/>
      <c r="F18" s="276"/>
      <c r="G18" s="276"/>
      <c r="H18" s="276"/>
    </row>
    <row r="19" spans="1:9" ht="15.6" x14ac:dyDescent="0.25">
      <c r="A19" s="276" t="s">
        <v>150</v>
      </c>
      <c r="B19" s="276"/>
      <c r="C19" s="276"/>
      <c r="D19" s="276"/>
      <c r="E19" s="276"/>
      <c r="F19" s="276"/>
      <c r="G19" s="276"/>
      <c r="H19" s="276"/>
    </row>
    <row r="20" spans="1:9" ht="15.6" x14ac:dyDescent="0.25">
      <c r="A20" s="271" t="s">
        <v>151</v>
      </c>
      <c r="B20" s="271"/>
      <c r="C20" s="271"/>
      <c r="D20" s="271"/>
      <c r="E20" s="271"/>
      <c r="F20" s="271"/>
      <c r="G20" s="271"/>
      <c r="H20" s="271"/>
    </row>
    <row r="21" spans="1:9" ht="15.6" x14ac:dyDescent="0.25">
      <c r="A21" s="276" t="s">
        <v>152</v>
      </c>
      <c r="B21" s="276"/>
      <c r="C21" s="276"/>
      <c r="D21" s="276"/>
      <c r="E21" s="276"/>
      <c r="F21" s="276"/>
      <c r="G21" s="276"/>
      <c r="H21" s="276"/>
    </row>
    <row r="22" spans="1:9" ht="15.6" x14ac:dyDescent="0.25">
      <c r="A22" s="276" t="s">
        <v>153</v>
      </c>
      <c r="B22" s="276"/>
      <c r="C22" s="276"/>
      <c r="D22" s="276"/>
      <c r="E22" s="276"/>
      <c r="F22" s="276"/>
      <c r="G22" s="276"/>
      <c r="H22" s="276"/>
    </row>
    <row r="23" spans="1:9" ht="15.6" x14ac:dyDescent="0.25">
      <c r="A23" s="276" t="s">
        <v>154</v>
      </c>
      <c r="B23" s="276"/>
      <c r="C23" s="276"/>
      <c r="D23" s="276"/>
      <c r="E23" s="276"/>
      <c r="F23" s="276"/>
      <c r="G23" s="276"/>
      <c r="H23" s="276"/>
    </row>
    <row r="24" spans="1:9" ht="13.2" customHeight="1" x14ac:dyDescent="0.25">
      <c r="A24" s="73"/>
      <c r="B24" s="73"/>
      <c r="C24" s="73"/>
      <c r="D24" s="73"/>
      <c r="E24" s="73"/>
      <c r="F24" s="73"/>
      <c r="G24" s="73"/>
      <c r="H24" s="73"/>
    </row>
    <row r="25" spans="1:9" x14ac:dyDescent="0.25">
      <c r="A25" s="271" t="s">
        <v>155</v>
      </c>
      <c r="B25" s="271"/>
      <c r="C25" s="271"/>
      <c r="D25" s="271"/>
      <c r="E25" s="271"/>
      <c r="F25" s="271"/>
      <c r="G25" s="271"/>
      <c r="H25" s="271"/>
    </row>
    <row r="26" spans="1:9" x14ac:dyDescent="0.25">
      <c r="A26" s="271" t="s">
        <v>156</v>
      </c>
      <c r="B26" s="271"/>
      <c r="C26" s="271"/>
      <c r="D26" s="271"/>
      <c r="E26" s="271"/>
      <c r="F26" s="271"/>
      <c r="G26" s="271"/>
      <c r="H26" s="271"/>
    </row>
    <row r="27" spans="1:9" ht="13.2" customHeight="1" x14ac:dyDescent="0.25">
      <c r="H27" s="94"/>
    </row>
    <row r="28" spans="1:9" x14ac:dyDescent="0.25">
      <c r="A28" s="271" t="s">
        <v>157</v>
      </c>
      <c r="B28" s="271"/>
      <c r="C28" s="271"/>
      <c r="D28" s="271"/>
      <c r="E28" s="271"/>
      <c r="F28" s="271"/>
      <c r="G28" s="271"/>
      <c r="H28" s="271"/>
      <c r="I28" s="271"/>
    </row>
  </sheetData>
  <mergeCells count="11">
    <mergeCell ref="A22:H22"/>
    <mergeCell ref="A23:H23"/>
    <mergeCell ref="A25:H25"/>
    <mergeCell ref="A26:H26"/>
    <mergeCell ref="A28:I28"/>
    <mergeCell ref="A21:H21"/>
    <mergeCell ref="A1:H1"/>
    <mergeCell ref="A2:H2"/>
    <mergeCell ref="A18:H18"/>
    <mergeCell ref="A19:H19"/>
    <mergeCell ref="A20:H20"/>
  </mergeCells>
  <printOptions horizontalCentered="1"/>
  <pageMargins left="0.5" right="0.5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9"/>
  <sheetViews>
    <sheetView showGridLines="0" zoomScaleNormal="100" workbookViewId="0">
      <selection sqref="A1:I1"/>
    </sheetView>
  </sheetViews>
  <sheetFormatPr defaultColWidth="9.28515625" defaultRowHeight="13.2" x14ac:dyDescent="0.25"/>
  <cols>
    <col min="1" max="1" width="11.85546875" style="4" customWidth="1"/>
    <col min="2" max="9" width="13.7109375" style="4" customWidth="1"/>
    <col min="10" max="10" width="2.85546875" style="4" customWidth="1"/>
    <col min="11" max="11" width="6" style="4" bestFit="1" customWidth="1"/>
    <col min="12" max="16384" width="9.28515625" style="4"/>
  </cols>
  <sheetData>
    <row r="1" spans="1:10" x14ac:dyDescent="0.25">
      <c r="A1" s="290" t="s">
        <v>158</v>
      </c>
      <c r="B1" s="290"/>
      <c r="C1" s="290"/>
      <c r="D1" s="290"/>
      <c r="E1" s="290"/>
      <c r="F1" s="290"/>
      <c r="G1" s="290"/>
      <c r="H1" s="290"/>
      <c r="I1" s="290"/>
    </row>
    <row r="2" spans="1:10" x14ac:dyDescent="0.25">
      <c r="A2" s="291" t="s">
        <v>48</v>
      </c>
      <c r="B2" s="291"/>
      <c r="C2" s="291"/>
      <c r="D2" s="291"/>
      <c r="E2" s="291"/>
      <c r="F2" s="291"/>
      <c r="G2" s="291"/>
      <c r="H2" s="291"/>
      <c r="I2" s="291"/>
      <c r="J2" s="138"/>
    </row>
    <row r="3" spans="1:10" x14ac:dyDescent="0.25">
      <c r="A3" s="139"/>
      <c r="B3" s="139"/>
      <c r="C3" s="139"/>
      <c r="D3" s="139"/>
      <c r="E3" s="139"/>
      <c r="F3" s="139"/>
      <c r="G3" s="139"/>
      <c r="H3" s="139"/>
      <c r="I3" s="139"/>
    </row>
    <row r="4" spans="1:10" ht="26.4" x14ac:dyDescent="0.25">
      <c r="A4" s="140" t="s">
        <v>51</v>
      </c>
      <c r="C4" s="139"/>
      <c r="D4" s="13" t="s">
        <v>159</v>
      </c>
      <c r="E4" s="139"/>
      <c r="F4" s="141" t="s">
        <v>88</v>
      </c>
      <c r="G4" s="141" t="s">
        <v>89</v>
      </c>
      <c r="H4" s="13" t="s">
        <v>90</v>
      </c>
      <c r="I4" s="142" t="s">
        <v>160</v>
      </c>
      <c r="J4" s="139"/>
    </row>
    <row r="5" spans="1:10" ht="15.9" customHeight="1" x14ac:dyDescent="0.25">
      <c r="A5" s="143" t="s">
        <v>92</v>
      </c>
      <c r="B5" s="144" t="s">
        <v>56</v>
      </c>
      <c r="C5" s="144" t="s">
        <v>161</v>
      </c>
      <c r="D5" s="144" t="s">
        <v>162</v>
      </c>
      <c r="E5" s="144" t="s">
        <v>163</v>
      </c>
      <c r="F5" s="144" t="s">
        <v>164</v>
      </c>
      <c r="G5" s="144" t="s">
        <v>165</v>
      </c>
      <c r="H5" s="144" t="s">
        <v>98</v>
      </c>
      <c r="I5" s="145" t="s">
        <v>166</v>
      </c>
    </row>
    <row r="6" spans="1:10" x14ac:dyDescent="0.25">
      <c r="A6" s="146"/>
      <c r="B6" s="141"/>
      <c r="C6" s="141"/>
      <c r="D6" s="141"/>
      <c r="E6" s="141"/>
      <c r="F6" s="141"/>
      <c r="G6" s="141"/>
      <c r="H6" s="141"/>
      <c r="I6" s="141"/>
    </row>
    <row r="7" spans="1:10" x14ac:dyDescent="0.25">
      <c r="A7" s="147">
        <v>2000</v>
      </c>
      <c r="B7" s="146">
        <v>228</v>
      </c>
      <c r="C7" s="146">
        <v>77</v>
      </c>
      <c r="D7" s="146">
        <v>14</v>
      </c>
      <c r="E7" s="146">
        <v>18</v>
      </c>
      <c r="F7" s="146">
        <v>42</v>
      </c>
      <c r="G7" s="146">
        <v>10</v>
      </c>
      <c r="H7" s="146">
        <v>42</v>
      </c>
      <c r="I7" s="146">
        <v>25</v>
      </c>
    </row>
    <row r="8" spans="1:10" x14ac:dyDescent="0.25">
      <c r="A8" s="147">
        <v>2002</v>
      </c>
      <c r="B8" s="146">
        <v>157</v>
      </c>
      <c r="C8" s="146">
        <v>75</v>
      </c>
      <c r="D8" s="146">
        <v>11</v>
      </c>
      <c r="E8" s="146">
        <v>11</v>
      </c>
      <c r="F8" s="146">
        <v>23</v>
      </c>
      <c r="G8" s="146">
        <v>6</v>
      </c>
      <c r="H8" s="146">
        <v>18</v>
      </c>
      <c r="I8" s="146">
        <v>13</v>
      </c>
    </row>
    <row r="9" spans="1:10" x14ac:dyDescent="0.25">
      <c r="A9" s="147">
        <v>2004</v>
      </c>
      <c r="B9" s="146">
        <v>137</v>
      </c>
      <c r="C9" s="146">
        <v>63</v>
      </c>
      <c r="D9" s="146">
        <v>11</v>
      </c>
      <c r="E9" s="146">
        <v>10</v>
      </c>
      <c r="F9" s="146">
        <v>21</v>
      </c>
      <c r="G9" s="146">
        <v>8</v>
      </c>
      <c r="H9" s="146">
        <v>10</v>
      </c>
      <c r="I9" s="146">
        <v>14</v>
      </c>
    </row>
    <row r="10" spans="1:10" x14ac:dyDescent="0.25">
      <c r="A10" s="147">
        <v>2006</v>
      </c>
      <c r="B10" s="146">
        <v>137</v>
      </c>
      <c r="C10" s="146">
        <v>68</v>
      </c>
      <c r="D10" s="146">
        <v>11</v>
      </c>
      <c r="E10" s="146">
        <v>12</v>
      </c>
      <c r="F10" s="146">
        <v>16</v>
      </c>
      <c r="G10" s="146">
        <v>6</v>
      </c>
      <c r="H10" s="146">
        <v>11</v>
      </c>
      <c r="I10" s="146">
        <v>13</v>
      </c>
    </row>
    <row r="11" spans="1:10" x14ac:dyDescent="0.25">
      <c r="A11" s="147">
        <v>2008</v>
      </c>
      <c r="B11" s="146">
        <v>125</v>
      </c>
      <c r="C11" s="146">
        <v>54</v>
      </c>
      <c r="D11" s="146">
        <v>10</v>
      </c>
      <c r="E11" s="146">
        <v>11</v>
      </c>
      <c r="F11" s="146">
        <v>17</v>
      </c>
      <c r="G11" s="146">
        <v>5</v>
      </c>
      <c r="H11" s="146">
        <v>12</v>
      </c>
      <c r="I11" s="146">
        <v>16</v>
      </c>
    </row>
    <row r="12" spans="1:10" x14ac:dyDescent="0.25">
      <c r="A12" s="147">
        <v>2010</v>
      </c>
      <c r="B12" s="146">
        <v>125</v>
      </c>
      <c r="C12" s="146">
        <v>50</v>
      </c>
      <c r="D12" s="146">
        <v>9</v>
      </c>
      <c r="E12" s="146">
        <v>11</v>
      </c>
      <c r="F12" s="146">
        <v>16</v>
      </c>
      <c r="G12" s="146">
        <v>6</v>
      </c>
      <c r="H12" s="146">
        <v>19</v>
      </c>
      <c r="I12" s="146">
        <v>14</v>
      </c>
    </row>
    <row r="13" spans="1:10" x14ac:dyDescent="0.25">
      <c r="A13" s="147">
        <v>2012</v>
      </c>
      <c r="B13" s="148">
        <v>107</v>
      </c>
      <c r="C13" s="148">
        <v>41</v>
      </c>
      <c r="D13" s="148">
        <v>8</v>
      </c>
      <c r="E13" s="148">
        <v>12</v>
      </c>
      <c r="F13" s="148">
        <v>12</v>
      </c>
      <c r="G13" s="148">
        <v>6</v>
      </c>
      <c r="H13" s="148">
        <v>14</v>
      </c>
      <c r="I13" s="148">
        <v>14</v>
      </c>
    </row>
    <row r="14" spans="1:10" x14ac:dyDescent="0.25">
      <c r="A14" s="149">
        <v>2014</v>
      </c>
      <c r="B14" s="4">
        <v>97</v>
      </c>
      <c r="C14" s="4">
        <v>40</v>
      </c>
      <c r="D14" s="4">
        <v>8</v>
      </c>
      <c r="E14" s="4">
        <v>11</v>
      </c>
      <c r="F14" s="4">
        <v>8</v>
      </c>
      <c r="G14" s="4">
        <v>5</v>
      </c>
      <c r="H14" s="4">
        <v>15</v>
      </c>
      <c r="I14" s="4">
        <v>10</v>
      </c>
    </row>
    <row r="15" spans="1:10" x14ac:dyDescent="0.25">
      <c r="A15" s="149" t="s">
        <v>167</v>
      </c>
      <c r="B15" s="150">
        <v>88</v>
      </c>
      <c r="C15" s="150">
        <v>37</v>
      </c>
      <c r="D15" s="150">
        <v>7</v>
      </c>
      <c r="E15" s="150">
        <v>12</v>
      </c>
      <c r="F15" s="150">
        <v>7</v>
      </c>
      <c r="G15" s="150">
        <v>2</v>
      </c>
      <c r="H15" s="150">
        <v>13</v>
      </c>
      <c r="I15" s="150">
        <v>10</v>
      </c>
    </row>
    <row r="17" spans="1:9" x14ac:dyDescent="0.25">
      <c r="A17" s="263" t="s">
        <v>168</v>
      </c>
      <c r="B17" s="263"/>
      <c r="C17" s="263"/>
      <c r="D17" s="263"/>
      <c r="E17" s="263"/>
      <c r="F17" s="263"/>
      <c r="G17" s="263"/>
      <c r="H17" s="263"/>
      <c r="I17" s="263"/>
    </row>
    <row r="19" spans="1:9" x14ac:dyDescent="0.25">
      <c r="A19" s="4" t="s">
        <v>169</v>
      </c>
    </row>
  </sheetData>
  <mergeCells count="3">
    <mergeCell ref="A1:I1"/>
    <mergeCell ref="A2:I2"/>
    <mergeCell ref="A17:I17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9"/>
  <sheetViews>
    <sheetView workbookViewId="0">
      <selection sqref="A1:H1"/>
    </sheetView>
  </sheetViews>
  <sheetFormatPr defaultColWidth="9.28515625" defaultRowHeight="13.2" x14ac:dyDescent="0.25"/>
  <cols>
    <col min="1" max="1" width="13.28515625" style="4" customWidth="1"/>
    <col min="2" max="5" width="15" style="4" customWidth="1"/>
    <col min="6" max="7" width="15.42578125" style="4" customWidth="1"/>
    <col min="8" max="8" width="15" style="4" customWidth="1"/>
    <col min="9" max="9" width="2.85546875" style="4" customWidth="1"/>
    <col min="10" max="16384" width="9.28515625" style="4"/>
  </cols>
  <sheetData>
    <row r="1" spans="1:8" ht="15.6" x14ac:dyDescent="0.25">
      <c r="A1" s="265" t="s">
        <v>170</v>
      </c>
      <c r="B1" s="265"/>
      <c r="C1" s="265"/>
      <c r="D1" s="265"/>
      <c r="E1" s="265"/>
      <c r="F1" s="265"/>
      <c r="G1" s="265"/>
      <c r="H1" s="265"/>
    </row>
    <row r="2" spans="1:8" x14ac:dyDescent="0.25">
      <c r="A2" s="266" t="s">
        <v>48</v>
      </c>
      <c r="B2" s="266"/>
      <c r="C2" s="266"/>
      <c r="D2" s="266"/>
      <c r="E2" s="266"/>
      <c r="F2" s="266"/>
      <c r="G2" s="266"/>
      <c r="H2" s="266"/>
    </row>
    <row r="3" spans="1:8" x14ac:dyDescent="0.25">
      <c r="A3" s="9"/>
      <c r="B3" s="10"/>
      <c r="C3" s="10"/>
      <c r="D3" s="10"/>
      <c r="E3" s="10"/>
      <c r="F3" s="10"/>
      <c r="G3" s="10"/>
      <c r="H3" s="10"/>
    </row>
    <row r="4" spans="1:8" x14ac:dyDescent="0.25">
      <c r="A4" s="267" t="s">
        <v>171</v>
      </c>
      <c r="B4" s="267"/>
      <c r="C4" s="267"/>
      <c r="D4" s="267"/>
      <c r="E4" s="267"/>
      <c r="F4" s="267"/>
      <c r="G4" s="267"/>
      <c r="H4" s="267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56" t="s">
        <v>172</v>
      </c>
      <c r="B6" s="13" t="s">
        <v>173</v>
      </c>
      <c r="C6" s="13" t="s">
        <v>174</v>
      </c>
      <c r="D6" s="13" t="s">
        <v>175</v>
      </c>
      <c r="E6" s="13" t="s">
        <v>176</v>
      </c>
      <c r="F6" s="13" t="s">
        <v>177</v>
      </c>
      <c r="G6" s="13" t="s">
        <v>178</v>
      </c>
      <c r="H6" s="13" t="s">
        <v>179</v>
      </c>
    </row>
    <row r="7" spans="1:8" x14ac:dyDescent="0.25">
      <c r="A7" s="15" t="s">
        <v>180</v>
      </c>
      <c r="B7" s="16" t="s">
        <v>181</v>
      </c>
      <c r="C7" s="16" t="s">
        <v>182</v>
      </c>
      <c r="D7" s="16" t="s">
        <v>183</v>
      </c>
      <c r="E7" s="16" t="s">
        <v>184</v>
      </c>
      <c r="F7" s="16" t="s">
        <v>185</v>
      </c>
      <c r="G7" s="16" t="s">
        <v>186</v>
      </c>
      <c r="H7" s="16" t="s">
        <v>187</v>
      </c>
    </row>
    <row r="8" spans="1:8" x14ac:dyDescent="0.25">
      <c r="A8" s="12"/>
      <c r="B8" s="20"/>
      <c r="C8" s="20"/>
      <c r="D8" s="20"/>
      <c r="E8" s="20"/>
      <c r="F8" s="20"/>
      <c r="G8" s="20"/>
      <c r="H8" s="20"/>
    </row>
    <row r="9" spans="1:8" x14ac:dyDescent="0.25">
      <c r="A9" s="9">
        <v>2002</v>
      </c>
      <c r="B9" s="26">
        <v>148818</v>
      </c>
      <c r="C9" s="26">
        <v>2315</v>
      </c>
      <c r="D9" s="26">
        <v>7886</v>
      </c>
      <c r="E9" s="26">
        <v>14426</v>
      </c>
      <c r="F9" s="26">
        <v>7458</v>
      </c>
      <c r="G9" s="26">
        <v>1105</v>
      </c>
      <c r="H9" s="26">
        <v>2960</v>
      </c>
    </row>
    <row r="10" spans="1:8" x14ac:dyDescent="0.25">
      <c r="A10" s="9">
        <v>2003</v>
      </c>
      <c r="B10" s="26">
        <v>143393</v>
      </c>
      <c r="C10" s="26">
        <v>1900</v>
      </c>
      <c r="D10" s="26">
        <v>7686</v>
      </c>
      <c r="E10" s="26">
        <v>17485</v>
      </c>
      <c r="F10" s="26">
        <v>6831</v>
      </c>
      <c r="G10" s="26">
        <v>1181</v>
      </c>
      <c r="H10" s="26">
        <v>2630</v>
      </c>
    </row>
    <row r="11" spans="1:8" x14ac:dyDescent="0.25">
      <c r="A11" s="9">
        <v>2004</v>
      </c>
      <c r="B11" s="26">
        <v>175299</v>
      </c>
      <c r="C11" s="26">
        <v>2332</v>
      </c>
      <c r="D11" s="26">
        <v>8608</v>
      </c>
      <c r="E11" s="26">
        <v>15781</v>
      </c>
      <c r="F11" s="26">
        <v>7418</v>
      </c>
      <c r="G11" s="26">
        <v>969</v>
      </c>
      <c r="H11" s="26">
        <v>2772</v>
      </c>
    </row>
    <row r="12" spans="1:8" x14ac:dyDescent="0.25">
      <c r="A12" s="9">
        <v>2005</v>
      </c>
      <c r="B12" s="26">
        <v>211128</v>
      </c>
      <c r="C12" s="26">
        <v>2800</v>
      </c>
      <c r="D12" s="26">
        <v>9096</v>
      </c>
      <c r="E12" s="26">
        <v>16760</v>
      </c>
      <c r="F12" s="26">
        <v>8190</v>
      </c>
      <c r="G12" s="26">
        <v>1789</v>
      </c>
      <c r="H12" s="26">
        <v>3223</v>
      </c>
    </row>
    <row r="13" spans="1:8" x14ac:dyDescent="0.25">
      <c r="A13" s="9">
        <v>2006</v>
      </c>
      <c r="B13" s="26">
        <v>215711</v>
      </c>
      <c r="C13" s="26">
        <v>2579</v>
      </c>
      <c r="D13" s="26">
        <v>9592</v>
      </c>
      <c r="E13" s="26">
        <v>17825</v>
      </c>
      <c r="F13" s="26">
        <v>8424</v>
      </c>
      <c r="G13" s="26">
        <v>4429</v>
      </c>
      <c r="H13" s="26">
        <v>2802</v>
      </c>
    </row>
    <row r="14" spans="1:8" x14ac:dyDescent="0.25">
      <c r="A14" s="9">
        <v>2007</v>
      </c>
      <c r="B14" s="26">
        <v>181785</v>
      </c>
      <c r="C14" s="26">
        <v>2767</v>
      </c>
      <c r="D14" s="26">
        <v>11806</v>
      </c>
      <c r="E14" s="26">
        <v>20454</v>
      </c>
      <c r="F14" s="26">
        <v>9713</v>
      </c>
      <c r="G14" s="26">
        <v>9231</v>
      </c>
      <c r="H14" s="26">
        <v>3398</v>
      </c>
    </row>
    <row r="15" spans="1:8" x14ac:dyDescent="0.25">
      <c r="A15" s="9">
        <v>2008</v>
      </c>
      <c r="B15" s="26">
        <v>167711</v>
      </c>
      <c r="C15" s="26">
        <v>3637</v>
      </c>
      <c r="D15" s="26">
        <v>15388</v>
      </c>
      <c r="E15" s="26">
        <v>19183</v>
      </c>
      <c r="F15" s="26">
        <v>9199</v>
      </c>
      <c r="G15" s="26">
        <v>2913</v>
      </c>
      <c r="H15" s="26">
        <v>3491</v>
      </c>
    </row>
    <row r="16" spans="1:8" x14ac:dyDescent="0.25">
      <c r="A16" s="9">
        <v>2009</v>
      </c>
      <c r="B16" s="26">
        <v>145387</v>
      </c>
      <c r="C16" s="26">
        <v>3071</v>
      </c>
      <c r="D16" s="26">
        <v>14419</v>
      </c>
      <c r="E16" s="26">
        <v>20166</v>
      </c>
      <c r="F16" s="26">
        <v>9428</v>
      </c>
      <c r="G16" s="26">
        <v>1974</v>
      </c>
      <c r="H16" s="26">
        <v>3676</v>
      </c>
    </row>
    <row r="17" spans="1:9" x14ac:dyDescent="0.25">
      <c r="A17" s="9">
        <v>2010</v>
      </c>
      <c r="B17" s="26">
        <v>203390</v>
      </c>
      <c r="C17" s="26">
        <v>2766</v>
      </c>
      <c r="D17" s="26">
        <v>12266</v>
      </c>
      <c r="E17" s="26">
        <v>29622</v>
      </c>
      <c r="F17" s="26">
        <v>10000</v>
      </c>
      <c r="G17" s="26">
        <v>2078</v>
      </c>
      <c r="H17" s="26">
        <v>4051</v>
      </c>
    </row>
    <row r="18" spans="1:9" x14ac:dyDescent="0.25">
      <c r="A18" s="9">
        <v>2011</v>
      </c>
      <c r="B18" s="26">
        <v>196354</v>
      </c>
      <c r="C18" s="26">
        <v>7596</v>
      </c>
      <c r="D18" s="26">
        <v>13721</v>
      </c>
      <c r="E18" s="26">
        <v>37061</v>
      </c>
      <c r="F18" s="26">
        <v>10071</v>
      </c>
      <c r="G18" s="26">
        <v>1156</v>
      </c>
      <c r="H18" s="26">
        <v>4012</v>
      </c>
    </row>
    <row r="19" spans="1:9" x14ac:dyDescent="0.25">
      <c r="A19" s="9">
        <v>2012</v>
      </c>
      <c r="B19" s="26">
        <v>185677</v>
      </c>
      <c r="C19" s="26">
        <v>574</v>
      </c>
      <c r="D19" s="26">
        <v>18323</v>
      </c>
      <c r="E19" s="26">
        <v>38930</v>
      </c>
      <c r="F19" s="26">
        <v>10281</v>
      </c>
      <c r="G19" s="26">
        <v>1184</v>
      </c>
      <c r="H19" s="26">
        <v>3873</v>
      </c>
    </row>
    <row r="20" spans="1:9" x14ac:dyDescent="0.25">
      <c r="A20" s="9">
        <v>2013</v>
      </c>
      <c r="B20" s="26">
        <v>172768</v>
      </c>
      <c r="C20" s="26">
        <v>3090</v>
      </c>
      <c r="D20" s="26">
        <v>22625</v>
      </c>
      <c r="E20" s="26">
        <v>23672</v>
      </c>
      <c r="F20" s="26">
        <v>9524</v>
      </c>
      <c r="G20" s="26">
        <v>1229</v>
      </c>
      <c r="H20" s="26">
        <v>4245</v>
      </c>
    </row>
    <row r="21" spans="1:9" x14ac:dyDescent="0.25">
      <c r="A21" s="9">
        <v>2014</v>
      </c>
      <c r="B21" s="26">
        <v>170679</v>
      </c>
      <c r="C21" s="26">
        <v>2768</v>
      </c>
      <c r="D21" s="26">
        <v>23499</v>
      </c>
      <c r="E21" s="26">
        <v>31795</v>
      </c>
      <c r="F21" s="26">
        <v>9595</v>
      </c>
      <c r="G21" s="26">
        <v>1654</v>
      </c>
      <c r="H21" s="26">
        <v>4285</v>
      </c>
    </row>
    <row r="22" spans="1:9" x14ac:dyDescent="0.25">
      <c r="A22" s="9">
        <v>2015</v>
      </c>
      <c r="B22" s="26">
        <v>180862</v>
      </c>
      <c r="C22" s="26">
        <v>3754</v>
      </c>
      <c r="D22" s="26">
        <v>21102</v>
      </c>
      <c r="E22" s="26">
        <v>30475</v>
      </c>
      <c r="F22" s="26">
        <v>8170</v>
      </c>
      <c r="G22" s="26">
        <v>2145</v>
      </c>
      <c r="H22" s="26">
        <v>4479</v>
      </c>
    </row>
    <row r="23" spans="1:9" x14ac:dyDescent="0.25">
      <c r="A23" s="9">
        <v>2016</v>
      </c>
      <c r="B23" s="26">
        <v>190276</v>
      </c>
      <c r="C23" s="26">
        <v>4166</v>
      </c>
      <c r="D23" s="26">
        <v>22165</v>
      </c>
      <c r="E23" s="26">
        <v>24311</v>
      </c>
      <c r="F23" s="26">
        <v>8958</v>
      </c>
      <c r="G23" s="26">
        <v>2994</v>
      </c>
      <c r="H23" s="26">
        <v>4639</v>
      </c>
    </row>
    <row r="24" spans="1:9" x14ac:dyDescent="0.25">
      <c r="A24" s="9">
        <v>2017</v>
      </c>
      <c r="B24" s="26">
        <v>172645</v>
      </c>
      <c r="C24" s="26">
        <v>4128</v>
      </c>
      <c r="D24" s="26">
        <v>22783</v>
      </c>
      <c r="E24" s="26">
        <v>37379</v>
      </c>
      <c r="F24" s="26">
        <v>9658</v>
      </c>
      <c r="G24" s="26">
        <v>3148</v>
      </c>
      <c r="H24" s="26">
        <v>4728</v>
      </c>
    </row>
    <row r="25" spans="1:9" x14ac:dyDescent="0.25">
      <c r="A25" s="9">
        <v>2018</v>
      </c>
      <c r="B25" s="26">
        <v>196470</v>
      </c>
      <c r="C25" s="26">
        <v>4920</v>
      </c>
      <c r="D25" s="26">
        <v>25471</v>
      </c>
      <c r="E25" s="26">
        <v>36902</v>
      </c>
      <c r="F25" s="26">
        <v>10917</v>
      </c>
      <c r="G25" s="26">
        <v>2925</v>
      </c>
      <c r="H25" s="26">
        <v>4730</v>
      </c>
    </row>
    <row r="26" spans="1:9" x14ac:dyDescent="0.25">
      <c r="A26" s="9"/>
      <c r="B26" s="26"/>
      <c r="C26" s="26"/>
      <c r="D26" s="26"/>
      <c r="E26" s="26"/>
      <c r="F26" s="26"/>
      <c r="G26" s="11"/>
      <c r="H26" s="26"/>
    </row>
    <row r="27" spans="1:9" ht="15.6" x14ac:dyDescent="0.25">
      <c r="A27" s="264" t="s">
        <v>188</v>
      </c>
      <c r="B27" s="264"/>
      <c r="C27" s="264"/>
      <c r="D27" s="264"/>
      <c r="E27" s="264"/>
      <c r="F27" s="264"/>
      <c r="G27" s="264"/>
      <c r="H27" s="264"/>
    </row>
    <row r="28" spans="1: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269" t="s">
        <v>189</v>
      </c>
      <c r="B29" s="269"/>
      <c r="C29" s="10"/>
      <c r="D29" s="10"/>
      <c r="E29" s="10"/>
      <c r="F29" s="10"/>
      <c r="G29" s="10"/>
      <c r="H29" s="10"/>
    </row>
  </sheetData>
  <mergeCells count="5">
    <mergeCell ref="A1:H1"/>
    <mergeCell ref="A2:H2"/>
    <mergeCell ref="A4:H4"/>
    <mergeCell ref="A27:H27"/>
    <mergeCell ref="A29:B29"/>
  </mergeCells>
  <printOptions horizontalCentered="1"/>
  <pageMargins left="0.5" right="0.5" top="0.5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Natural Resources</vt:lpstr>
      <vt:lpstr>NT01</vt:lpstr>
      <vt:lpstr>NT02</vt:lpstr>
      <vt:lpstr>NT03</vt:lpstr>
      <vt:lpstr>NT04</vt:lpstr>
      <vt:lpstr>NT05</vt:lpstr>
      <vt:lpstr>NT06</vt:lpstr>
      <vt:lpstr>NT07</vt:lpstr>
      <vt:lpstr>NT08</vt:lpstr>
      <vt:lpstr>NT09</vt:lpstr>
      <vt:lpstr>NT10</vt:lpstr>
      <vt:lpstr>NT11</vt:lpstr>
      <vt:lpstr>NT12</vt:lpstr>
      <vt:lpstr>NT13</vt:lpstr>
      <vt:lpstr>NT14</vt:lpstr>
      <vt:lpstr>NT15</vt:lpstr>
      <vt:lpstr>NT16</vt:lpstr>
      <vt:lpstr>NT17</vt:lpstr>
      <vt:lpstr>NT18</vt:lpstr>
      <vt:lpstr>NT19</vt:lpstr>
      <vt:lpstr>NT20</vt:lpstr>
      <vt:lpstr>NT21</vt:lpstr>
      <vt:lpstr>'Natural Resources'!Print_Area</vt:lpstr>
      <vt:lpstr>'NT01'!Print_Area</vt:lpstr>
      <vt:lpstr>'NT02'!Print_Area</vt:lpstr>
      <vt:lpstr>'NT03'!Print_Area</vt:lpstr>
      <vt:lpstr>'NT07'!Print_Area</vt:lpstr>
      <vt:lpstr>'NT09'!Print_Area</vt:lpstr>
      <vt:lpstr>'NT19'!Print_Area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Resources</dc:title>
  <dc:subject>Washington State Data Book</dc:subject>
  <dc:creator>OFM - Forecasting &amp; Research</dc:creator>
  <cp:lastModifiedBy>Kimpel, Thomas (OFM)</cp:lastModifiedBy>
  <dcterms:created xsi:type="dcterms:W3CDTF">2020-04-30T15:43:18Z</dcterms:created>
  <dcterms:modified xsi:type="dcterms:W3CDTF">2020-05-01T00:08:58Z</dcterms:modified>
</cp:coreProperties>
</file>